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O:\Email Marketing\Informativos\Entrada_de_Veículos_Ura\"/>
    </mc:Choice>
  </mc:AlternateContent>
  <xr:revisionPtr revIDLastSave="0" documentId="13_ncr:1_{3F920616-908C-4FA4-B7FD-8B63DBD66557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Estatística 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1" l="1"/>
  <c r="N47" i="1"/>
  <c r="N48" i="1"/>
  <c r="N49" i="1"/>
  <c r="N50" i="1"/>
  <c r="N51" i="1"/>
  <c r="N52" i="1"/>
  <c r="N53" i="1"/>
  <c r="N54" i="1"/>
  <c r="N55" i="1"/>
  <c r="N56" i="1"/>
  <c r="N57" i="1"/>
  <c r="N46" i="1"/>
  <c r="M13" i="1" l="1"/>
  <c r="M18" i="1" l="1"/>
  <c r="M56" i="1" l="1"/>
  <c r="M46" i="1" l="1"/>
  <c r="M47" i="1"/>
  <c r="M48" i="1"/>
  <c r="M49" i="1"/>
  <c r="M50" i="1"/>
  <c r="M51" i="1"/>
  <c r="M52" i="1"/>
  <c r="M53" i="1"/>
  <c r="M54" i="1"/>
  <c r="M55" i="1"/>
  <c r="M57" i="1"/>
  <c r="K20" i="1" l="1"/>
  <c r="E8" i="1"/>
  <c r="I8" i="1"/>
  <c r="M8" i="1"/>
  <c r="E9" i="1"/>
  <c r="I9" i="1"/>
  <c r="M9" i="1"/>
  <c r="E10" i="1"/>
  <c r="I10" i="1"/>
  <c r="M10" i="1"/>
  <c r="E11" i="1"/>
  <c r="I11" i="1"/>
  <c r="M11" i="1"/>
  <c r="E12" i="1"/>
  <c r="I12" i="1"/>
  <c r="M12" i="1"/>
  <c r="E13" i="1"/>
  <c r="I13" i="1"/>
  <c r="E14" i="1"/>
  <c r="I14" i="1"/>
  <c r="M14" i="1"/>
  <c r="E15" i="1"/>
  <c r="I15" i="1"/>
  <c r="M15" i="1"/>
  <c r="E16" i="1"/>
  <c r="I16" i="1"/>
  <c r="M16" i="1"/>
  <c r="E17" i="1"/>
  <c r="I17" i="1"/>
  <c r="M17" i="1"/>
  <c r="E18" i="1"/>
  <c r="I18" i="1"/>
  <c r="E19" i="1"/>
  <c r="I19" i="1"/>
  <c r="M19" i="1"/>
  <c r="C20" i="1"/>
  <c r="D20" i="1"/>
  <c r="G20" i="1"/>
  <c r="H20" i="1"/>
  <c r="L20" i="1"/>
  <c r="E24" i="1"/>
  <c r="E25" i="1"/>
  <c r="E26" i="1"/>
  <c r="E27" i="1"/>
  <c r="E28" i="1"/>
  <c r="E29" i="1"/>
  <c r="E30" i="1"/>
  <c r="E31" i="1"/>
  <c r="E32" i="1"/>
  <c r="E33" i="1"/>
  <c r="E34" i="1"/>
  <c r="E35" i="1"/>
  <c r="C36" i="1"/>
  <c r="E46" i="1"/>
  <c r="E47" i="1"/>
  <c r="E48" i="1"/>
  <c r="E49" i="1"/>
  <c r="E50" i="1"/>
  <c r="E51" i="1"/>
  <c r="E52" i="1"/>
  <c r="E53" i="1"/>
  <c r="E54" i="1"/>
  <c r="E55" i="1"/>
  <c r="E56" i="1"/>
  <c r="E57" i="1"/>
  <c r="C58" i="1"/>
  <c r="D58" i="1"/>
  <c r="I20" i="1" l="1"/>
  <c r="E20" i="1"/>
  <c r="E58" i="1"/>
  <c r="E36" i="1"/>
  <c r="M20" i="1"/>
</calcChain>
</file>

<file path=xl/sharedStrings.xml><?xml version="1.0" encoding="utf-8"?>
<sst xmlns="http://schemas.openxmlformats.org/spreadsheetml/2006/main" count="81" uniqueCount="35">
  <si>
    <t>Porto  Seco  Rodoviário  em  Uruguaiana - BR</t>
  </si>
  <si>
    <t>Mês</t>
  </si>
  <si>
    <t>Peso (Toneladas)</t>
  </si>
  <si>
    <t>Valor US$  (Dolares)</t>
  </si>
  <si>
    <t>Importação</t>
  </si>
  <si>
    <t>Exportação</t>
  </si>
  <si>
    <t>Total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</si>
  <si>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</si>
  <si>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</si>
  <si>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</si>
  <si>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</si>
  <si>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</si>
  <si>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</si>
  <si>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</si>
  <si>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</si>
  <si>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</si>
  <si>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</si>
  <si>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</si>
  <si>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</si>
  <si>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Imp. Lib. 1º Dia</t>
  </si>
  <si>
    <t>Exp. Lib. 1º Dia</t>
  </si>
  <si>
    <t>Imp. + Exp.</t>
  </si>
  <si>
    <t>Imp + Exp</t>
  </si>
  <si>
    <t>Lib. Imp + Exp.</t>
  </si>
  <si>
    <t xml:space="preserve">                                                 Estatísticas da Permanência de Caminhões no Porto Seco em Uruguaiana - PSR/URA</t>
  </si>
  <si>
    <t>Ingresso Caminhões PSR/URA</t>
  </si>
  <si>
    <t>Tempo Total de Liberações</t>
  </si>
  <si>
    <t xml:space="preserve"> </t>
  </si>
  <si>
    <t>Liberações</t>
  </si>
  <si>
    <t>Veículos Liberados</t>
  </si>
  <si>
    <t>Tempo Médio de Permanência</t>
  </si>
  <si>
    <t xml:space="preserve">Porto Seco Rodoviário de Uruguaiana / RS - Brasil                                                                                         FONTE: SARA                                                                               Sistema de Armazenagem para Recintos Alfandegados </t>
  </si>
  <si>
    <t>Caminhões Liberados PSR/URA</t>
  </si>
  <si>
    <t>Ano 2024 - Liberados 1º Dia</t>
  </si>
  <si>
    <t>Ano 2024 - Consolidado Mensal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</si>
</sst>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F400]h:mm:ss\ AM/PM"/>
    <numFmt numFmtId="167" formatCode="_-* #,##0.00000_-;\-* #,##0.00000_-;_-* &quot;-&quot;??_-;_-@_-"/>
  </numFmts>
  <fonts count="16" x14ac:knownFonts="1">
    <font>
      <sz val="10"/>
      <name val="Arial"/>
    </font>
    <font>
      <b/>
      <sz val="12"/>
      <color indexed="62"/>
      <name val="Times New Roman"/>
      <family val="1"/>
    </font>
    <font>
      <b/>
      <sz val="11"/>
      <color indexed="62"/>
      <name val="Times New Roman"/>
      <family val="1"/>
    </font>
    <font>
      <b/>
      <sz val="11"/>
      <name val="Times New Roman"/>
      <family val="1"/>
    </font>
    <font>
      <b/>
      <sz val="10"/>
      <name val="Arial"/>
      <family val="2"/>
    </font>
    <font>
      <b/>
      <sz val="18"/>
      <color indexed="62"/>
      <name val="Times New Roman"/>
      <family val="1"/>
    </font>
    <font>
      <b/>
      <u/>
      <sz val="10"/>
      <name val="Arial"/>
      <family val="2"/>
    </font>
    <font>
      <b/>
      <sz val="11"/>
      <name val="Arial"/>
      <family val="2"/>
    </font>
    <font>
      <b/>
      <sz val="11"/>
      <color rgb="FF002060"/>
      <name val="Times New Roman"/>
      <family val="1"/>
    </font>
    <font>
      <b/>
      <sz val="10"/>
      <color rgb="FF002060"/>
      <name val="Arial"/>
      <family val="2"/>
    </font>
    <font>
      <b/>
      <i/>
      <sz val="11"/>
      <color rgb="FF1F497D"/>
      <name val="Times New Roman"/>
      <family val="1"/>
    </font>
    <font>
      <b/>
      <sz val="15"/>
      <color rgb="FF002060"/>
      <name val="Times New Roman"/>
      <family val="1"/>
    </font>
    <font>
      <b/>
      <sz val="15"/>
      <color rgb="FF002060"/>
      <name val="Arial"/>
      <family val="2"/>
    </font>
    <font>
      <b/>
      <sz val="12"/>
      <color rgb="FF002060"/>
      <name val="Times New Roman"/>
      <family val="1"/>
    </font>
    <font>
      <b/>
      <sz val="18"/>
      <color rgb="FF002060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F497D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7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4" fillId="0" borderId="0" xfId="0" applyFont="1"/>
    <xf numFmtId="20" fontId="4" fillId="0" borderId="0" xfId="0" applyNumberFormat="1" applyFont="1"/>
    <xf numFmtId="3" fontId="8" fillId="2" borderId="3" xfId="0" applyNumberFormat="1" applyFont="1" applyFill="1" applyBorder="1" applyAlignment="1">
      <alignment horizontal="center"/>
    </xf>
    <xf numFmtId="0" fontId="8" fillId="2" borderId="4" xfId="0" applyFont="1" applyFill="1" applyBorder="1"/>
    <xf numFmtId="0" fontId="8" fillId="2" borderId="3" xfId="0" applyFont="1" applyFill="1" applyBorder="1"/>
    <xf numFmtId="0" fontId="8" fillId="2" borderId="3" xfId="0" applyFont="1" applyFill="1" applyBorder="1" applyAlignment="1">
      <alignment horizontal="left"/>
    </xf>
    <xf numFmtId="20" fontId="8" fillId="2" borderId="3" xfId="0" applyNumberFormat="1" applyFont="1" applyFill="1" applyBorder="1" applyAlignment="1">
      <alignment horizontal="left"/>
    </xf>
    <xf numFmtId="0" fontId="8" fillId="2" borderId="3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9" fillId="0" borderId="0" xfId="0" applyFont="1"/>
    <xf numFmtId="10" fontId="8" fillId="2" borderId="8" xfId="0" applyNumberFormat="1" applyFont="1" applyFill="1" applyBorder="1" applyAlignment="1">
      <alignment horizontal="center"/>
    </xf>
    <xf numFmtId="10" fontId="8" fillId="2" borderId="3" xfId="0" applyNumberFormat="1" applyFont="1" applyFill="1" applyBorder="1" applyAlignment="1">
      <alignment horizontal="center"/>
    </xf>
    <xf numFmtId="3" fontId="2" fillId="4" borderId="0" xfId="0" applyNumberFormat="1" applyFont="1" applyFill="1" applyAlignment="1">
      <alignment horizontal="center"/>
    </xf>
    <xf numFmtId="3" fontId="8" fillId="4" borderId="0" xfId="0" applyNumberFormat="1" applyFont="1" applyFill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7" fillId="2" borderId="0" xfId="0" applyFont="1" applyFill="1"/>
    <xf numFmtId="0" fontId="2" fillId="4" borderId="0" xfId="0" applyFont="1" applyFill="1" applyAlignment="1">
      <alignment horizontal="center"/>
    </xf>
    <xf numFmtId="21" fontId="8" fillId="2" borderId="5" xfId="0" applyNumberFormat="1" applyFont="1" applyFill="1" applyBorder="1" applyAlignment="1">
      <alignment horizontal="center"/>
    </xf>
    <xf numFmtId="21" fontId="8" fillId="2" borderId="7" xfId="0" applyNumberFormat="1" applyFont="1" applyFill="1" applyBorder="1" applyAlignment="1">
      <alignment horizontal="center"/>
    </xf>
    <xf numFmtId="3" fontId="4" fillId="0" borderId="0" xfId="0" applyNumberFormat="1" applyFont="1"/>
    <xf numFmtId="46" fontId="8" fillId="2" borderId="3" xfId="0" applyNumberFormat="1" applyFont="1" applyFill="1" applyBorder="1" applyAlignment="1">
      <alignment horizontal="center"/>
    </xf>
    <xf numFmtId="3" fontId="10" fillId="5" borderId="3" xfId="0" applyNumberFormat="1" applyFont="1" applyFill="1" applyBorder="1" applyAlignment="1">
      <alignment horizontal="center"/>
    </xf>
    <xf numFmtId="3" fontId="10" fillId="3" borderId="3" xfId="0" applyNumberFormat="1" applyFont="1" applyFill="1" applyBorder="1" applyAlignment="1">
      <alignment horizontal="center"/>
    </xf>
    <xf numFmtId="46" fontId="10" fillId="3" borderId="3" xfId="0" applyNumberFormat="1" applyFont="1" applyFill="1" applyBorder="1" applyAlignment="1">
      <alignment horizontal="center"/>
    </xf>
    <xf numFmtId="164" fontId="10" fillId="3" borderId="3" xfId="0" applyNumberFormat="1" applyFont="1" applyFill="1" applyBorder="1" applyAlignment="1">
      <alignment horizontal="center"/>
    </xf>
    <xf numFmtId="46" fontId="10" fillId="5" borderId="3" xfId="0" applyNumberFormat="1" applyFont="1" applyFill="1" applyBorder="1" applyAlignment="1">
      <alignment horizontal="center"/>
    </xf>
    <xf numFmtId="10" fontId="10" fillId="5" borderId="3" xfId="0" applyNumberFormat="1" applyFont="1" applyFill="1" applyBorder="1" applyAlignment="1">
      <alignment horizontal="center"/>
    </xf>
    <xf numFmtId="10" fontId="10" fillId="3" borderId="3" xfId="0" applyNumberFormat="1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2" fillId="5" borderId="0" xfId="0" applyFont="1" applyFill="1" applyAlignment="1">
      <alignment horizontal="left"/>
    </xf>
    <xf numFmtId="0" fontId="12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2" fillId="5" borderId="2" xfId="0" applyFont="1" applyFill="1" applyBorder="1" applyAlignment="1">
      <alignment horizontal="center"/>
    </xf>
    <xf numFmtId="46" fontId="2" fillId="2" borderId="0" xfId="0" applyNumberFormat="1" applyFont="1" applyFill="1" applyAlignment="1">
      <alignment horizontal="center"/>
    </xf>
    <xf numFmtId="10" fontId="2" fillId="2" borderId="0" xfId="0" applyNumberFormat="1" applyFont="1" applyFill="1" applyAlignment="1">
      <alignment horizontal="center"/>
    </xf>
    <xf numFmtId="9" fontId="4" fillId="0" borderId="0" xfId="1" applyFont="1"/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13" fillId="5" borderId="4" xfId="0" applyFont="1" applyFill="1" applyBorder="1" applyAlignment="1">
      <alignment horizontal="center"/>
    </xf>
    <xf numFmtId="0" fontId="13" fillId="5" borderId="6" xfId="0" applyFont="1" applyFill="1" applyBorder="1" applyAlignment="1">
      <alignment horizontal="center"/>
    </xf>
    <xf numFmtId="0" fontId="13" fillId="5" borderId="7" xfId="0" applyFont="1" applyFill="1" applyBorder="1" applyAlignment="1">
      <alignment horizontal="center"/>
    </xf>
    <xf numFmtId="0" fontId="13" fillId="5" borderId="4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4" fillId="5" borderId="10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1" fillId="5" borderId="12" xfId="0" applyFont="1" applyFill="1" applyBorder="1" applyAlignment="1">
      <alignment horizontal="center"/>
    </xf>
    <xf numFmtId="0" fontId="12" fillId="5" borderId="13" xfId="0" applyFont="1" applyFill="1" applyBorder="1" applyAlignment="1">
      <alignment horizontal="center"/>
    </xf>
    <xf numFmtId="0" fontId="12" fillId="5" borderId="14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0" fontId="4" fillId="0" borderId="0" xfId="0" applyFont="1"/>
    <xf numFmtId="0" fontId="4" fillId="0" borderId="2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5" xfId="0" applyFont="1" applyBorder="1"/>
    <xf numFmtId="49" fontId="13" fillId="2" borderId="0" xfId="0" applyNumberFormat="1" applyFont="1" applyFill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5" xfId="0" applyFont="1" applyFill="1" applyBorder="1" applyAlignment="1">
      <alignment horizontal="center"/>
    </xf>
    <xf numFmtId="167" fontId="4" fillId="0" borderId="0" xfId="2" applyNumberFormat="1" applyFont="1"/>
  </cellXfs>
  <cellStyles count="3">
    <cellStyle name="Normal" xfId="0" builtinId="0"/>
    <cellStyle name="Porcentagem" xfId="1" builtinId="5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1304925</xdr:colOff>
      <xdr:row>0</xdr:row>
      <xdr:rowOff>0</xdr:rowOff>
    </xdr:from>
    <xdr:to>
      <xdr:col>7</xdr:col>
      <xdr:colOff>1114425</xdr:colOff>
      <xdr:row>0</xdr:row>
      <xdr:rowOff>0</xdr:rowOff>
    </xdr:to>
    <xdr:sp macro="" textlink="">
      <xdr:nvSpPr>
        <xdr:cNvPr id="5504" name="AutoShape 2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>
          <a:spLocks noChangeArrowheads="1"/>
        </xdr:cNvSpPr>
      </xdr:nvSpPr>
      <xdr:spPr bwMode="auto">
        <a:xfrm>
          <a:off x="6924675" y="0"/>
          <a:ext cx="0" cy="0"/>
        </a:xfrm>
        <a:prstGeom prst="star4">
          <a:avLst>
            <a:gd name="adj" fmla="val 12500"/>
          </a:avLst>
        </a:prstGeom>
        <a:solidFill>
          <a:srgbClr val="0000FF"/>
        </a:solidFill>
        <a:ln w="9525">
          <a:solidFill>
            <a:srgbClr val="00CCFF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219075</xdr:colOff>
      <xdr:row>1</xdr:row>
      <xdr:rowOff>114300</xdr:rowOff>
    </xdr:from>
    <xdr:to>
      <xdr:col>2</xdr:col>
      <xdr:colOff>790575</xdr:colOff>
      <xdr:row>3</xdr:row>
      <xdr:rowOff>123825</xdr:rowOff>
    </xdr:to>
    <xdr:pic>
      <xdr:nvPicPr>
        <xdr:cNvPr id="5505" name="Picture 1172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276225"/>
          <a:ext cx="135255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B1:R61"/>
  <sheetViews>
    <sheetView showGridLines="0" tabSelected="1" topLeftCell="A4" zoomScale="98" zoomScaleNormal="98" workbookViewId="0">
      <selection activeCell="L58" sqref="L58"/>
    </sheetView>
  </sheetViews>
  <sheetFormatPr defaultRowHeight="12.75" x14ac:dyDescent="0.2"/>
  <cols>
    <col min="1" max="1" width="0.85546875" style="4" customWidth="1"/>
    <col min="2" max="2" width="11.7109375" style="4" customWidth="1"/>
    <col min="3" max="4" width="16.7109375" style="4" customWidth="1"/>
    <col min="5" max="5" width="22.7109375" style="4" customWidth="1"/>
    <col min="6" max="6" width="1.7109375" style="4" customWidth="1"/>
    <col min="7" max="8" width="16.7109375" style="4" customWidth="1"/>
    <col min="9" max="9" width="22.7109375" style="4" customWidth="1"/>
    <col min="10" max="10" width="1.7109375" style="4" customWidth="1"/>
    <col min="11" max="11" width="14.7109375" style="4" customWidth="1"/>
    <col min="12" max="12" width="14.5703125" style="4" customWidth="1"/>
    <col min="13" max="13" width="15" style="4" customWidth="1"/>
    <col min="14" max="14" width="8.85546875" style="4" hidden="1" customWidth="1"/>
    <col min="15" max="15" width="14.7109375" style="4" customWidth="1"/>
    <col min="16" max="16384" width="9.140625" style="4"/>
  </cols>
  <sheetData>
    <row r="1" spans="2:13" x14ac:dyDescent="0.2"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2:13" ht="19.5" x14ac:dyDescent="0.3">
      <c r="B2" s="61" t="s">
        <v>0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3"/>
    </row>
    <row r="3" spans="2:13" ht="19.5" x14ac:dyDescent="0.3">
      <c r="B3" s="36"/>
      <c r="C3" s="37"/>
      <c r="D3" s="37"/>
      <c r="E3" s="38"/>
      <c r="F3" s="38"/>
      <c r="G3" s="39" t="s">
        <v>24</v>
      </c>
      <c r="H3" s="38"/>
      <c r="I3" s="38"/>
      <c r="J3" s="38"/>
      <c r="K3" s="38"/>
      <c r="L3" s="38"/>
      <c r="M3" s="40"/>
    </row>
    <row r="4" spans="2:13" ht="63.75" customHeight="1" x14ac:dyDescent="0.3">
      <c r="B4" s="58" t="s">
        <v>34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60"/>
    </row>
    <row r="5" spans="2:13" ht="15.75" x14ac:dyDescent="0.25">
      <c r="B5" s="74"/>
      <c r="C5" s="75"/>
      <c r="D5" s="75"/>
      <c r="E5" s="75"/>
      <c r="F5" s="76"/>
      <c r="G5" s="75"/>
      <c r="H5" s="75"/>
      <c r="I5" s="75"/>
      <c r="J5" s="76"/>
      <c r="K5" s="75"/>
      <c r="L5" s="75"/>
      <c r="M5" s="77"/>
    </row>
    <row r="6" spans="2:13" ht="18" customHeight="1" x14ac:dyDescent="0.25">
      <c r="B6" s="64" t="s">
        <v>1</v>
      </c>
      <c r="C6" s="47" t="s">
        <v>2</v>
      </c>
      <c r="D6" s="48"/>
      <c r="E6" s="49"/>
      <c r="F6" s="24"/>
      <c r="G6" s="47" t="s">
        <v>3</v>
      </c>
      <c r="H6" s="48"/>
      <c r="I6" s="49"/>
      <c r="J6" s="24"/>
      <c r="K6" s="47" t="s">
        <v>25</v>
      </c>
      <c r="L6" s="48"/>
      <c r="M6" s="49"/>
    </row>
    <row r="7" spans="2:13" ht="15.75" customHeight="1" x14ac:dyDescent="0.2">
      <c r="B7" s="54"/>
      <c r="C7" s="11" t="s">
        <v>4</v>
      </c>
      <c r="D7" s="14" t="s">
        <v>5</v>
      </c>
      <c r="E7" s="11" t="s">
        <v>6</v>
      </c>
      <c r="F7" s="24"/>
      <c r="G7" s="11" t="s">
        <v>4</v>
      </c>
      <c r="H7" s="13" t="s">
        <v>5</v>
      </c>
      <c r="I7" s="11" t="s">
        <v>6</v>
      </c>
      <c r="J7" s="24"/>
      <c r="K7" s="11" t="s">
        <v>4</v>
      </c>
      <c r="L7" s="13" t="s">
        <v>5</v>
      </c>
      <c r="M7" s="11" t="s">
        <v>6</v>
      </c>
    </row>
    <row r="8" spans="2:13" ht="15.75" customHeight="1" x14ac:dyDescent="0.25">
      <c r="B8" s="7" t="s">
        <v>7</v>
      </c>
      <c r="C8" s="29">
        <v>57211</v>
      </c>
      <c r="D8" s="29">
        <v>153523</v>
      </c>
      <c r="E8" s="6">
        <f t="shared" ref="E8:E19" si="0">IF(C8="","",SUM(C8:D8))</f>
        <v>210734</v>
      </c>
      <c r="F8" s="18"/>
      <c r="G8" s="30">
        <v>153587545</v>
      </c>
      <c r="H8" s="30">
        <v>301138392</v>
      </c>
      <c r="I8" s="6">
        <f t="shared" ref="I8:I19" si="1">IF(G8="","",SUM(G8:H8))</f>
        <v>454725937</v>
      </c>
      <c r="J8" s="18"/>
      <c r="K8" s="30">
        <v>2845</v>
      </c>
      <c r="L8" s="30">
        <v>6455</v>
      </c>
      <c r="M8" s="6">
        <f t="shared" ref="M8:M19" si="2">IF(K8="","",SUM(K8:L8))</f>
        <v>9300</v>
      </c>
    </row>
    <row r="9" spans="2:13" ht="18" customHeight="1" x14ac:dyDescent="0.25">
      <c r="B9" s="8" t="s">
        <v>8</v>
      </c>
      <c r="C9" s="29">
        <v>51270</v>
      </c>
      <c r="D9" s="29">
        <v>114138</v>
      </c>
      <c r="E9" s="6">
        <f t="shared" si="0"/>
        <v>165408</v>
      </c>
      <c r="F9" s="18"/>
      <c r="G9" s="29">
        <v>118551000</v>
      </c>
      <c r="H9" s="30">
        <v>333237000</v>
      </c>
      <c r="I9" s="6">
        <f t="shared" si="1"/>
        <v>451788000</v>
      </c>
      <c r="J9" s="18"/>
      <c r="K9" s="30">
        <v>2639</v>
      </c>
      <c r="L9" s="30">
        <v>5907</v>
      </c>
      <c r="M9" s="6">
        <f t="shared" si="2"/>
        <v>8546</v>
      </c>
    </row>
    <row r="10" spans="2:13" ht="15.75" customHeight="1" x14ac:dyDescent="0.25">
      <c r="B10" s="8" t="s">
        <v>9</v>
      </c>
      <c r="C10" s="29">
        <v>73322</v>
      </c>
      <c r="D10" s="29">
        <v>117334</v>
      </c>
      <c r="E10" s="6">
        <f t="shared" si="0"/>
        <v>190656</v>
      </c>
      <c r="F10" s="18"/>
      <c r="G10" s="30">
        <v>227952000</v>
      </c>
      <c r="H10" s="30">
        <v>349728000</v>
      </c>
      <c r="I10" s="6">
        <f t="shared" si="1"/>
        <v>577680000</v>
      </c>
      <c r="J10" s="18"/>
      <c r="K10" s="30">
        <v>3755</v>
      </c>
      <c r="L10" s="30">
        <v>6155</v>
      </c>
      <c r="M10" s="6">
        <f t="shared" si="2"/>
        <v>9910</v>
      </c>
    </row>
    <row r="11" spans="2:13" ht="15.75" customHeight="1" x14ac:dyDescent="0.25">
      <c r="B11" s="8" t="s">
        <v>10</v>
      </c>
      <c r="C11" s="29">
        <v>78467</v>
      </c>
      <c r="D11" s="29">
        <v>137020</v>
      </c>
      <c r="E11" s="6">
        <f t="shared" si="0"/>
        <v>215487</v>
      </c>
      <c r="F11" s="18"/>
      <c r="G11" s="30">
        <v>255163620</v>
      </c>
      <c r="H11" s="30">
        <v>480602456</v>
      </c>
      <c r="I11" s="6">
        <f t="shared" si="1"/>
        <v>735766076</v>
      </c>
      <c r="J11" s="18"/>
      <c r="K11" s="29">
        <v>3754</v>
      </c>
      <c r="L11" s="29">
        <v>7268</v>
      </c>
      <c r="M11" s="6">
        <f t="shared" si="2"/>
        <v>11022</v>
      </c>
    </row>
    <row r="12" spans="2:13" ht="15.75" customHeight="1" x14ac:dyDescent="0.25">
      <c r="B12" s="8" t="s">
        <v>11</v>
      </c>
      <c r="C12" s="29">
        <v>77066</v>
      </c>
      <c r="D12" s="29">
        <v>136360</v>
      </c>
      <c r="E12" s="6">
        <f t="shared" si="0"/>
        <v>213426</v>
      </c>
      <c r="F12" s="18"/>
      <c r="G12" s="30">
        <v>204820420</v>
      </c>
      <c r="H12" s="30">
        <v>466743872</v>
      </c>
      <c r="I12" s="6">
        <f>IF(G12="","",SUM(G12:H12))</f>
        <v>671564292</v>
      </c>
      <c r="J12" s="18"/>
      <c r="K12" s="30">
        <v>3666</v>
      </c>
      <c r="L12" s="30">
        <v>6859</v>
      </c>
      <c r="M12" s="6">
        <f t="shared" si="2"/>
        <v>10525</v>
      </c>
    </row>
    <row r="13" spans="2:13" ht="15.75" customHeight="1" x14ac:dyDescent="0.25">
      <c r="B13" s="8" t="s">
        <v>12</v>
      </c>
      <c r="C13" s="29">
        <v>76976</v>
      </c>
      <c r="D13" s="29">
        <v>113212</v>
      </c>
      <c r="E13" s="6">
        <f t="shared" si="0"/>
        <v>190188</v>
      </c>
      <c r="F13" s="18"/>
      <c r="G13" s="29">
        <v>224464525</v>
      </c>
      <c r="H13" s="30">
        <v>368047499</v>
      </c>
      <c r="I13" s="6">
        <f t="shared" si="1"/>
        <v>592512024</v>
      </c>
      <c r="J13" s="18"/>
      <c r="K13" s="30">
        <v>3459</v>
      </c>
      <c r="L13" s="30">
        <v>5726</v>
      </c>
      <c r="M13" s="6">
        <f>IF(K13="","",SUM(K13:L13))</f>
        <v>9185</v>
      </c>
    </row>
    <row r="14" spans="2:13" ht="15.75" customHeight="1" x14ac:dyDescent="0.25">
      <c r="B14" s="8" t="s">
        <v>13</v>
      </c>
      <c r="C14" s="29">
        <v>98924</v>
      </c>
      <c r="D14" s="29">
        <v>142973</v>
      </c>
      <c r="E14" s="6">
        <f t="shared" si="0"/>
        <v>241897</v>
      </c>
      <c r="F14" s="18"/>
      <c r="G14" s="30">
        <v>301146247</v>
      </c>
      <c r="H14" s="30">
        <v>494676937</v>
      </c>
      <c r="I14" s="6">
        <f t="shared" si="1"/>
        <v>795823184</v>
      </c>
      <c r="J14" s="18"/>
      <c r="K14" s="30">
        <v>4852</v>
      </c>
      <c r="L14" s="30">
        <v>7460</v>
      </c>
      <c r="M14" s="6">
        <f t="shared" si="2"/>
        <v>12312</v>
      </c>
    </row>
    <row r="15" spans="2:13" ht="15.75" customHeight="1" x14ac:dyDescent="0.25">
      <c r="B15" s="8" t="s">
        <v>14</v>
      </c>
      <c r="C15" s="29">
        <v>94355</v>
      </c>
      <c r="D15" s="29">
        <v>139260</v>
      </c>
      <c r="E15" s="6">
        <f t="shared" si="0"/>
        <v>233615</v>
      </c>
      <c r="F15" s="18"/>
      <c r="G15" s="30">
        <v>342992528</v>
      </c>
      <c r="H15" s="30">
        <v>477121971</v>
      </c>
      <c r="I15" s="6">
        <f t="shared" si="1"/>
        <v>820114499</v>
      </c>
      <c r="J15" s="18"/>
      <c r="K15" s="30">
        <v>4680</v>
      </c>
      <c r="L15" s="30">
        <v>7131</v>
      </c>
      <c r="M15" s="6">
        <f t="shared" si="2"/>
        <v>11811</v>
      </c>
    </row>
    <row r="16" spans="2:13" ht="15.75" customHeight="1" x14ac:dyDescent="0.25">
      <c r="B16" s="8" t="s">
        <v>15</v>
      </c>
      <c r="C16" s="29">
        <v>90031</v>
      </c>
      <c r="D16" s="29">
        <v>151635</v>
      </c>
      <c r="E16" s="6">
        <f t="shared" si="0"/>
        <v>241666</v>
      </c>
      <c r="F16" s="18"/>
      <c r="G16" s="30">
        <v>307940209</v>
      </c>
      <c r="H16" s="30">
        <v>571135466</v>
      </c>
      <c r="I16" s="6">
        <f t="shared" si="1"/>
        <v>879075675</v>
      </c>
      <c r="J16" s="18"/>
      <c r="K16" s="30">
        <v>4277</v>
      </c>
      <c r="L16" s="30">
        <v>8089</v>
      </c>
      <c r="M16" s="6">
        <f t="shared" si="2"/>
        <v>12366</v>
      </c>
    </row>
    <row r="17" spans="2:16" ht="15.75" customHeight="1" x14ac:dyDescent="0.25">
      <c r="B17" s="8" t="s">
        <v>16</v>
      </c>
      <c r="C17" s="29">
        <v>95807</v>
      </c>
      <c r="D17" s="29">
        <v>177524</v>
      </c>
      <c r="E17" s="6">
        <f t="shared" si="0"/>
        <v>273331</v>
      </c>
      <c r="F17" s="18"/>
      <c r="G17" s="30">
        <v>317339400</v>
      </c>
      <c r="H17" s="30">
        <v>633803119</v>
      </c>
      <c r="I17" s="6">
        <f t="shared" si="1"/>
        <v>951142519</v>
      </c>
      <c r="J17" s="18"/>
      <c r="K17" s="30">
        <v>4941</v>
      </c>
      <c r="L17" s="30">
        <v>9178</v>
      </c>
      <c r="M17" s="6">
        <f t="shared" si="2"/>
        <v>14119</v>
      </c>
      <c r="P17" s="27"/>
    </row>
    <row r="18" spans="2:16" ht="15.75" customHeight="1" x14ac:dyDescent="0.25">
      <c r="B18" s="8" t="s">
        <v>17</v>
      </c>
      <c r="C18" s="29">
        <v>93188</v>
      </c>
      <c r="D18" s="29">
        <v>165056</v>
      </c>
      <c r="E18" s="6">
        <f t="shared" si="0"/>
        <v>258244</v>
      </c>
      <c r="F18" s="18"/>
      <c r="G18" s="29">
        <v>314547197</v>
      </c>
      <c r="H18" s="29">
        <v>585325556</v>
      </c>
      <c r="I18" s="6">
        <f t="shared" si="1"/>
        <v>899872753</v>
      </c>
      <c r="J18" s="18"/>
      <c r="K18" s="30">
        <v>4891</v>
      </c>
      <c r="L18" s="30">
        <v>8598</v>
      </c>
      <c r="M18" s="6">
        <f t="shared" si="2"/>
        <v>13489</v>
      </c>
    </row>
    <row r="19" spans="2:16" ht="15.75" customHeight="1" x14ac:dyDescent="0.25">
      <c r="B19" s="8" t="s">
        <v>18</v>
      </c>
      <c r="C19" s="29">
        <v>84457</v>
      </c>
      <c r="D19" s="29">
        <v>171020</v>
      </c>
      <c r="E19" s="6">
        <f t="shared" si="0"/>
        <v>255477</v>
      </c>
      <c r="F19" s="18"/>
      <c r="G19" s="30">
        <v>299991544</v>
      </c>
      <c r="H19" s="30">
        <v>557597699</v>
      </c>
      <c r="I19" s="6">
        <f t="shared" si="1"/>
        <v>857589243</v>
      </c>
      <c r="J19" s="18"/>
      <c r="K19" s="30">
        <v>3966</v>
      </c>
      <c r="L19" s="30">
        <v>7960</v>
      </c>
      <c r="M19" s="6">
        <f t="shared" si="2"/>
        <v>11926</v>
      </c>
    </row>
    <row r="20" spans="2:16" ht="15.75" customHeight="1" x14ac:dyDescent="0.2">
      <c r="B20" s="8" t="s">
        <v>6</v>
      </c>
      <c r="C20" s="6">
        <f t="shared" ref="C20:M20" si="3">SUM(C8:C19)</f>
        <v>971074</v>
      </c>
      <c r="D20" s="6">
        <f t="shared" si="3"/>
        <v>1719055</v>
      </c>
      <c r="E20" s="6">
        <f t="shared" si="3"/>
        <v>2690129</v>
      </c>
      <c r="F20" s="19"/>
      <c r="G20" s="6">
        <f t="shared" si="3"/>
        <v>3068496235</v>
      </c>
      <c r="H20" s="6">
        <f t="shared" si="3"/>
        <v>5619157967</v>
      </c>
      <c r="I20" s="6">
        <f t="shared" si="3"/>
        <v>8687654202</v>
      </c>
      <c r="J20" s="19"/>
      <c r="K20" s="6">
        <f t="shared" si="3"/>
        <v>47725</v>
      </c>
      <c r="L20" s="6">
        <f t="shared" si="3"/>
        <v>86786</v>
      </c>
      <c r="M20" s="6">
        <f t="shared" si="3"/>
        <v>134511</v>
      </c>
    </row>
    <row r="21" spans="2:16" ht="20.100000000000001" customHeight="1" x14ac:dyDescent="0.2">
      <c r="B21" s="2"/>
      <c r="C21" s="1"/>
      <c r="D21" s="1"/>
      <c r="E21" s="1"/>
      <c r="F21" s="1"/>
      <c r="G21" s="1"/>
      <c r="H21" s="1"/>
      <c r="I21" s="71" t="s">
        <v>31</v>
      </c>
      <c r="J21" s="71"/>
      <c r="K21" s="71"/>
      <c r="L21" s="71"/>
      <c r="M21" s="72"/>
    </row>
    <row r="22" spans="2:16" ht="18" customHeight="1" x14ac:dyDescent="0.25">
      <c r="B22" s="53" t="s">
        <v>1</v>
      </c>
      <c r="C22" s="47" t="s">
        <v>32</v>
      </c>
      <c r="D22" s="48"/>
      <c r="E22" s="49"/>
      <c r="F22" s="23"/>
      <c r="G22" s="47" t="s">
        <v>26</v>
      </c>
      <c r="H22" s="49"/>
      <c r="I22" s="71"/>
      <c r="J22" s="71"/>
      <c r="K22" s="71"/>
      <c r="L22" s="71"/>
      <c r="M22" s="72"/>
    </row>
    <row r="23" spans="2:16" ht="15.75" customHeight="1" x14ac:dyDescent="0.25">
      <c r="B23" s="54"/>
      <c r="C23" s="6" t="s">
        <v>4</v>
      </c>
      <c r="D23" s="6" t="s">
        <v>5</v>
      </c>
      <c r="E23" s="6" t="s">
        <v>21</v>
      </c>
      <c r="F23" s="23"/>
      <c r="G23" s="11" t="s">
        <v>4</v>
      </c>
      <c r="H23" s="11" t="s">
        <v>5</v>
      </c>
      <c r="I23" s="71"/>
      <c r="J23" s="71"/>
      <c r="K23" s="71"/>
      <c r="L23" s="71"/>
      <c r="M23" s="72"/>
    </row>
    <row r="24" spans="2:16" ht="15.75" customHeight="1" x14ac:dyDescent="0.25">
      <c r="B24" s="9" t="s">
        <v>7</v>
      </c>
      <c r="C24" s="30">
        <v>2869</v>
      </c>
      <c r="D24" s="30">
        <v>6465</v>
      </c>
      <c r="E24" s="6">
        <f t="shared" ref="E24:E36" si="4">SUM(C24:D24)</f>
        <v>9334</v>
      </c>
      <c r="F24" s="23"/>
      <c r="G24" s="31">
        <v>1.925</v>
      </c>
      <c r="H24" s="32">
        <v>0.10625</v>
      </c>
      <c r="I24" s="71"/>
      <c r="J24" s="71"/>
      <c r="K24" s="71"/>
      <c r="L24" s="71"/>
      <c r="M24" s="72"/>
    </row>
    <row r="25" spans="2:16" ht="15.75" customHeight="1" x14ac:dyDescent="0.25">
      <c r="B25" s="9" t="s">
        <v>8</v>
      </c>
      <c r="C25" s="30">
        <v>2495</v>
      </c>
      <c r="D25" s="30">
        <v>5907</v>
      </c>
      <c r="E25" s="6">
        <f t="shared" si="4"/>
        <v>8402</v>
      </c>
      <c r="F25" s="23"/>
      <c r="G25" s="31">
        <v>1.9402777777777778</v>
      </c>
      <c r="H25" s="32">
        <v>0.10902777777777778</v>
      </c>
      <c r="I25" s="71"/>
      <c r="J25" s="71"/>
      <c r="K25" s="71"/>
      <c r="L25" s="71"/>
      <c r="M25" s="72"/>
    </row>
    <row r="26" spans="2:16" ht="15.75" customHeight="1" x14ac:dyDescent="0.25">
      <c r="B26" s="9" t="s">
        <v>9</v>
      </c>
      <c r="C26" s="29">
        <v>3690</v>
      </c>
      <c r="D26" s="29">
        <v>6164</v>
      </c>
      <c r="E26" s="6">
        <f>SUM(C26:D26)</f>
        <v>9854</v>
      </c>
      <c r="F26" s="23"/>
      <c r="G26" s="31">
        <v>1.9708333333333334</v>
      </c>
      <c r="H26" s="32">
        <v>0.10972222222222222</v>
      </c>
      <c r="I26" s="71"/>
      <c r="J26" s="71"/>
      <c r="K26" s="71"/>
      <c r="L26" s="71"/>
      <c r="M26" s="72"/>
    </row>
    <row r="27" spans="2:16" ht="15.75" customHeight="1" x14ac:dyDescent="0.25">
      <c r="B27" s="9" t="s">
        <v>10</v>
      </c>
      <c r="C27" s="29">
        <v>3791</v>
      </c>
      <c r="D27" s="29">
        <v>7188</v>
      </c>
      <c r="E27" s="6">
        <f t="shared" si="4"/>
        <v>10979</v>
      </c>
      <c r="F27" s="23"/>
      <c r="G27" s="31">
        <v>1.9434027777777778</v>
      </c>
      <c r="H27" s="32">
        <v>0.1111111111111111</v>
      </c>
      <c r="I27" s="71"/>
      <c r="J27" s="71"/>
      <c r="K27" s="71"/>
      <c r="L27" s="71"/>
      <c r="M27" s="72"/>
    </row>
    <row r="28" spans="2:16" ht="15.75" customHeight="1" x14ac:dyDescent="0.25">
      <c r="B28" s="9" t="s">
        <v>11</v>
      </c>
      <c r="C28" s="29">
        <v>3669</v>
      </c>
      <c r="D28" s="29">
        <v>6919</v>
      </c>
      <c r="E28" s="6">
        <f>SUM(C28:D28)</f>
        <v>10588</v>
      </c>
      <c r="F28" s="23"/>
      <c r="G28" s="31">
        <v>1.9480902777777778</v>
      </c>
      <c r="H28" s="32">
        <v>0.11388888888888889</v>
      </c>
      <c r="I28" s="71"/>
      <c r="J28" s="71"/>
      <c r="K28" s="71"/>
      <c r="L28" s="71"/>
      <c r="M28" s="72"/>
    </row>
    <row r="29" spans="2:16" ht="15.75" customHeight="1" x14ac:dyDescent="0.25">
      <c r="B29" s="9" t="s">
        <v>12</v>
      </c>
      <c r="C29" s="29">
        <v>3588</v>
      </c>
      <c r="D29" s="29">
        <v>5763</v>
      </c>
      <c r="E29" s="6">
        <f t="shared" si="4"/>
        <v>9351</v>
      </c>
      <c r="F29" s="23"/>
      <c r="G29" s="31">
        <v>1.9350694444444445</v>
      </c>
      <c r="H29" s="32">
        <v>0.10069444444444445</v>
      </c>
      <c r="I29" s="71"/>
      <c r="J29" s="71"/>
      <c r="K29" s="71"/>
      <c r="L29" s="71"/>
      <c r="M29" s="72"/>
    </row>
    <row r="30" spans="2:16" ht="15.75" customHeight="1" x14ac:dyDescent="0.25">
      <c r="B30" s="9" t="s">
        <v>13</v>
      </c>
      <c r="C30" s="29">
        <v>4710</v>
      </c>
      <c r="D30" s="29">
        <v>7380</v>
      </c>
      <c r="E30" s="6">
        <f t="shared" si="4"/>
        <v>12090</v>
      </c>
      <c r="F30" s="23"/>
      <c r="G30" s="31">
        <v>1.9371527777777777</v>
      </c>
      <c r="H30" s="32">
        <v>0.12152777777777778</v>
      </c>
      <c r="I30" s="71"/>
      <c r="J30" s="71"/>
      <c r="K30" s="71"/>
      <c r="L30" s="71"/>
      <c r="M30" s="72"/>
    </row>
    <row r="31" spans="2:16" ht="15.75" customHeight="1" x14ac:dyDescent="0.25">
      <c r="B31" s="10" t="s">
        <v>14</v>
      </c>
      <c r="C31" s="30">
        <v>4575</v>
      </c>
      <c r="D31" s="30">
        <v>7202</v>
      </c>
      <c r="E31" s="6">
        <f t="shared" si="4"/>
        <v>11777</v>
      </c>
      <c r="F31" s="23"/>
      <c r="G31" s="31">
        <v>1.9350694444444445</v>
      </c>
      <c r="H31" s="32">
        <v>0.12986111111111112</v>
      </c>
      <c r="I31" s="71"/>
      <c r="J31" s="71"/>
      <c r="K31" s="71"/>
      <c r="L31" s="71"/>
      <c r="M31" s="72"/>
    </row>
    <row r="32" spans="2:16" ht="15.75" customHeight="1" x14ac:dyDescent="0.25">
      <c r="B32" s="9" t="s">
        <v>15</v>
      </c>
      <c r="C32" s="29">
        <v>4480</v>
      </c>
      <c r="D32" s="29">
        <v>8000</v>
      </c>
      <c r="E32" s="6">
        <f t="shared" si="4"/>
        <v>12480</v>
      </c>
      <c r="F32" s="23"/>
      <c r="G32" s="33">
        <v>1.9328125</v>
      </c>
      <c r="H32" s="32">
        <v>0.13819444444444445</v>
      </c>
      <c r="I32" s="71"/>
      <c r="J32" s="71"/>
      <c r="K32" s="71"/>
      <c r="L32" s="71"/>
      <c r="M32" s="72"/>
    </row>
    <row r="33" spans="2:18" ht="15.75" customHeight="1" x14ac:dyDescent="0.25">
      <c r="B33" s="9" t="s">
        <v>16</v>
      </c>
      <c r="C33" s="29">
        <v>4901</v>
      </c>
      <c r="D33" s="29">
        <v>9218</v>
      </c>
      <c r="E33" s="6">
        <f t="shared" si="4"/>
        <v>14119</v>
      </c>
      <c r="F33" s="23"/>
      <c r="G33" s="31">
        <v>1.9602430555555554</v>
      </c>
      <c r="H33" s="32">
        <v>0.13125000000000001</v>
      </c>
      <c r="I33" s="71"/>
      <c r="J33" s="71"/>
      <c r="K33" s="71"/>
      <c r="L33" s="71"/>
      <c r="M33" s="72"/>
    </row>
    <row r="34" spans="2:18" ht="15.75" customHeight="1" x14ac:dyDescent="0.25">
      <c r="B34" s="9" t="s">
        <v>17</v>
      </c>
      <c r="C34" s="29">
        <v>4714</v>
      </c>
      <c r="D34" s="29">
        <v>8652</v>
      </c>
      <c r="E34" s="6">
        <f t="shared" si="4"/>
        <v>13366</v>
      </c>
      <c r="F34" s="23"/>
      <c r="G34" s="31">
        <v>2.0020833333333332</v>
      </c>
      <c r="H34" s="32">
        <v>0.16250000000000001</v>
      </c>
      <c r="I34" s="71"/>
      <c r="J34" s="71"/>
      <c r="K34" s="71"/>
      <c r="L34" s="71"/>
      <c r="M34" s="72"/>
    </row>
    <row r="35" spans="2:18" ht="15.75" customHeight="1" x14ac:dyDescent="0.25">
      <c r="B35" s="9" t="s">
        <v>18</v>
      </c>
      <c r="C35" s="29">
        <v>4207</v>
      </c>
      <c r="D35" s="29">
        <v>7961</v>
      </c>
      <c r="E35" s="6">
        <f t="shared" si="4"/>
        <v>12168</v>
      </c>
      <c r="F35" s="23"/>
      <c r="G35" s="31">
        <v>1.9795138888888888</v>
      </c>
      <c r="H35" s="32">
        <v>0.14166666666666666</v>
      </c>
      <c r="I35" s="71"/>
      <c r="J35" s="71"/>
      <c r="K35" s="71"/>
      <c r="L35" s="71"/>
      <c r="M35" s="72"/>
    </row>
    <row r="36" spans="2:18" ht="15.75" customHeight="1" x14ac:dyDescent="0.25">
      <c r="B36" s="11" t="s">
        <v>6</v>
      </c>
      <c r="C36" s="6">
        <f>SUM(C24:C35)</f>
        <v>47689</v>
      </c>
      <c r="D36" s="6">
        <f>SUM(D24:D35)</f>
        <v>86819</v>
      </c>
      <c r="E36" s="6">
        <f t="shared" si="4"/>
        <v>134508</v>
      </c>
      <c r="F36" s="23"/>
      <c r="G36" s="1" t="s">
        <v>27</v>
      </c>
      <c r="H36" s="1"/>
      <c r="I36" s="1"/>
      <c r="J36" s="1"/>
      <c r="K36" s="1"/>
      <c r="L36" s="1"/>
      <c r="M36" s="3"/>
    </row>
    <row r="37" spans="2:18" ht="9.9499999999999993" customHeight="1" x14ac:dyDescent="0.2">
      <c r="B37" s="65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7"/>
    </row>
    <row r="38" spans="2:18" ht="15.75" customHeight="1" x14ac:dyDescent="0.2">
      <c r="B38" s="68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70"/>
    </row>
    <row r="39" spans="2:18" x14ac:dyDescent="0.2">
      <c r="B39" s="55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7"/>
    </row>
    <row r="40" spans="2:18" ht="19.5" x14ac:dyDescent="0.3">
      <c r="B40" s="61" t="s">
        <v>0</v>
      </c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3"/>
    </row>
    <row r="41" spans="2:18" ht="19.5" x14ac:dyDescent="0.3">
      <c r="B41" s="36"/>
      <c r="C41" s="37"/>
      <c r="D41" s="37"/>
      <c r="E41" s="38"/>
      <c r="F41" s="38"/>
      <c r="G41" s="39" t="s">
        <v>24</v>
      </c>
      <c r="H41" s="38"/>
      <c r="I41" s="38"/>
      <c r="J41" s="38"/>
      <c r="K41" s="38"/>
      <c r="L41" s="38"/>
      <c r="M41" s="40"/>
    </row>
    <row r="42" spans="2:18" ht="22.5" x14ac:dyDescent="0.3">
      <c r="B42" s="58" t="s">
        <v>33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60"/>
    </row>
    <row r="43" spans="2:18" ht="15.75" customHeight="1" x14ac:dyDescent="0.3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2"/>
      <c r="P43" s="5"/>
    </row>
    <row r="44" spans="2:18" ht="18" customHeight="1" x14ac:dyDescent="0.25">
      <c r="B44" s="53" t="s">
        <v>1</v>
      </c>
      <c r="C44" s="50" t="s">
        <v>29</v>
      </c>
      <c r="D44" s="51"/>
      <c r="E44" s="52"/>
      <c r="F44" s="23"/>
      <c r="G44" s="47" t="s">
        <v>28</v>
      </c>
      <c r="H44" s="48"/>
      <c r="I44" s="49"/>
      <c r="J44" s="1"/>
      <c r="K44" s="47" t="s">
        <v>30</v>
      </c>
      <c r="L44" s="48"/>
      <c r="M44" s="49"/>
      <c r="P44" s="5"/>
    </row>
    <row r="45" spans="2:18" ht="15.75" customHeight="1" x14ac:dyDescent="0.25">
      <c r="B45" s="54"/>
      <c r="C45" s="6" t="s">
        <v>4</v>
      </c>
      <c r="D45" s="6" t="s">
        <v>5</v>
      </c>
      <c r="E45" s="6" t="s">
        <v>21</v>
      </c>
      <c r="F45" s="23"/>
      <c r="G45" s="11" t="s">
        <v>19</v>
      </c>
      <c r="H45" s="11" t="s">
        <v>20</v>
      </c>
      <c r="I45" s="11" t="s">
        <v>23</v>
      </c>
      <c r="J45" s="1"/>
      <c r="K45" s="11" t="s">
        <v>4</v>
      </c>
      <c r="L45" s="11" t="s">
        <v>5</v>
      </c>
      <c r="M45" s="12" t="s">
        <v>22</v>
      </c>
      <c r="P45" s="5"/>
    </row>
    <row r="46" spans="2:18" ht="15.75" customHeight="1" x14ac:dyDescent="0.25">
      <c r="B46" s="9" t="s">
        <v>7</v>
      </c>
      <c r="C46" s="29">
        <v>712</v>
      </c>
      <c r="D46" s="29">
        <v>6167</v>
      </c>
      <c r="E46" s="6">
        <f t="shared" ref="E46:E57" si="5">SUM(C46:D46)</f>
        <v>6879</v>
      </c>
      <c r="F46" s="23"/>
      <c r="G46" s="34">
        <v>0.27</v>
      </c>
      <c r="H46" s="34">
        <v>0.96440000000000003</v>
      </c>
      <c r="I46" s="16">
        <v>0.71989999999999998</v>
      </c>
      <c r="J46" s="1"/>
      <c r="K46" s="31">
        <v>0.47152777777777777</v>
      </c>
      <c r="L46" s="31">
        <v>0.10625</v>
      </c>
      <c r="M46" s="25">
        <f>N46*I46</f>
        <v>0.41594222222222216</v>
      </c>
      <c r="N46" s="28">
        <f>K46+L46</f>
        <v>0.57777777777777772</v>
      </c>
      <c r="O46" s="5"/>
    </row>
    <row r="47" spans="2:18" ht="15.75" customHeight="1" x14ac:dyDescent="0.25">
      <c r="B47" s="9" t="s">
        <v>8</v>
      </c>
      <c r="C47" s="30">
        <v>500</v>
      </c>
      <c r="D47" s="30">
        <v>5659</v>
      </c>
      <c r="E47" s="6">
        <f t="shared" si="5"/>
        <v>6159</v>
      </c>
      <c r="F47" s="23"/>
      <c r="G47" s="35">
        <v>0.2122</v>
      </c>
      <c r="H47" s="35">
        <v>0.96289999999999998</v>
      </c>
      <c r="I47" s="16">
        <v>0.71160000000000001</v>
      </c>
      <c r="J47" s="1"/>
      <c r="K47" s="31">
        <v>0.50763888888888886</v>
      </c>
      <c r="L47" s="31">
        <v>0.10902777777777778</v>
      </c>
      <c r="M47" s="25">
        <f t="shared" ref="M47:M56" si="6">N47*I47</f>
        <v>0.43882000000000004</v>
      </c>
      <c r="N47" s="28">
        <f t="shared" ref="N47:N57" si="7">K47+L47</f>
        <v>0.6166666666666667</v>
      </c>
      <c r="O47" s="5"/>
    </row>
    <row r="48" spans="2:18" ht="15.75" customHeight="1" x14ac:dyDescent="0.25">
      <c r="B48" s="9" t="s">
        <v>9</v>
      </c>
      <c r="C48" s="30">
        <v>905</v>
      </c>
      <c r="D48" s="30">
        <v>5818</v>
      </c>
      <c r="E48" s="6">
        <f t="shared" si="5"/>
        <v>6723</v>
      </c>
      <c r="F48" s="23"/>
      <c r="G48" s="35">
        <v>0.26240000000000002</v>
      </c>
      <c r="H48" s="35">
        <v>0.94640000000000002</v>
      </c>
      <c r="I48" s="16">
        <v>0.65969999999999995</v>
      </c>
      <c r="J48" s="1"/>
      <c r="K48" s="31">
        <v>0.55208333333333337</v>
      </c>
      <c r="L48" s="31">
        <v>0.11597222222222223</v>
      </c>
      <c r="M48" s="25">
        <f t="shared" si="6"/>
        <v>0.44071625000000003</v>
      </c>
      <c r="N48" s="28">
        <f t="shared" si="7"/>
        <v>0.66805555555555562</v>
      </c>
      <c r="R48" s="5"/>
    </row>
    <row r="49" spans="2:18" ht="15.75" customHeight="1" x14ac:dyDescent="0.25">
      <c r="B49" s="9" t="s">
        <v>10</v>
      </c>
      <c r="C49" s="30">
        <v>921</v>
      </c>
      <c r="D49" s="30">
        <v>6806</v>
      </c>
      <c r="E49" s="6">
        <f t="shared" si="5"/>
        <v>7727</v>
      </c>
      <c r="F49" s="23"/>
      <c r="G49" s="35">
        <v>0.25871</v>
      </c>
      <c r="H49" s="35">
        <v>0.95055999999999996</v>
      </c>
      <c r="I49" s="16">
        <v>0.68555999999999995</v>
      </c>
      <c r="J49" s="1"/>
      <c r="K49" s="31">
        <v>0.5083333333333333</v>
      </c>
      <c r="L49" s="31">
        <v>0.1111111111111111</v>
      </c>
      <c r="M49" s="26">
        <f t="shared" si="6"/>
        <v>0.42466633333333331</v>
      </c>
      <c r="N49" s="28">
        <f t="shared" si="7"/>
        <v>0.61944444444444446</v>
      </c>
      <c r="R49" s="5"/>
    </row>
    <row r="50" spans="2:18" ht="15.75" customHeight="1" x14ac:dyDescent="0.25">
      <c r="B50" s="9" t="s">
        <v>11</v>
      </c>
      <c r="C50" s="30">
        <v>686</v>
      </c>
      <c r="D50" s="30">
        <v>6554</v>
      </c>
      <c r="E50" s="6">
        <f t="shared" si="5"/>
        <v>7240</v>
      </c>
      <c r="F50" s="23"/>
      <c r="G50" s="35">
        <v>0.19620000000000001</v>
      </c>
      <c r="H50" s="35">
        <v>0.95189999999999997</v>
      </c>
      <c r="I50" s="16">
        <v>0.66559999999999997</v>
      </c>
      <c r="J50" s="1"/>
      <c r="K50" s="31">
        <v>0.55972222222222223</v>
      </c>
      <c r="L50" s="31">
        <v>0.11388888888888889</v>
      </c>
      <c r="M50" s="26">
        <f t="shared" si="6"/>
        <v>0.44835555555555556</v>
      </c>
      <c r="N50" s="28">
        <f t="shared" si="7"/>
        <v>0.67361111111111116</v>
      </c>
      <c r="R50" s="5"/>
    </row>
    <row r="51" spans="2:18" ht="15.75" customHeight="1" x14ac:dyDescent="0.25">
      <c r="B51" s="9" t="s">
        <v>12</v>
      </c>
      <c r="C51" s="30">
        <v>1020</v>
      </c>
      <c r="D51" s="30">
        <v>5573</v>
      </c>
      <c r="E51" s="6">
        <f t="shared" si="5"/>
        <v>6593</v>
      </c>
      <c r="F51" s="23"/>
      <c r="G51" s="35">
        <v>0.29310000000000003</v>
      </c>
      <c r="H51" s="35">
        <v>0.9698</v>
      </c>
      <c r="I51" s="16">
        <v>0.69289999999999996</v>
      </c>
      <c r="J51" s="1"/>
      <c r="K51" s="31">
        <v>0.51249999999999996</v>
      </c>
      <c r="L51" s="31">
        <v>0.10069444444444445</v>
      </c>
      <c r="M51" s="26">
        <f t="shared" si="6"/>
        <v>0.42488243055555547</v>
      </c>
      <c r="N51" s="28">
        <f t="shared" si="7"/>
        <v>0.61319444444444438</v>
      </c>
    </row>
    <row r="52" spans="2:18" ht="15.75" customHeight="1" x14ac:dyDescent="0.25">
      <c r="B52" s="9" t="s">
        <v>13</v>
      </c>
      <c r="C52" s="30">
        <v>1266</v>
      </c>
      <c r="D52" s="30">
        <v>7174</v>
      </c>
      <c r="E52" s="6">
        <f t="shared" si="5"/>
        <v>8440</v>
      </c>
      <c r="F52" s="23"/>
      <c r="G52" s="35">
        <v>0.27829999999999999</v>
      </c>
      <c r="H52" s="35">
        <v>0.97260999999999997</v>
      </c>
      <c r="I52" s="16">
        <v>0.68611999999999995</v>
      </c>
      <c r="J52" s="1"/>
      <c r="K52" s="31">
        <v>0.51111111111111107</v>
      </c>
      <c r="L52" s="31">
        <v>0.12152777777777778</v>
      </c>
      <c r="M52" s="25">
        <f t="shared" si="6"/>
        <v>0.43406619444444439</v>
      </c>
      <c r="N52" s="28">
        <f t="shared" si="7"/>
        <v>0.63263888888888886</v>
      </c>
    </row>
    <row r="53" spans="2:18" ht="15.75" customHeight="1" x14ac:dyDescent="0.25">
      <c r="B53" s="10" t="s">
        <v>14</v>
      </c>
      <c r="C53" s="30">
        <v>1360</v>
      </c>
      <c r="D53" s="30">
        <v>6994</v>
      </c>
      <c r="E53" s="6">
        <f>SUM(C53:D53)</f>
        <v>8354</v>
      </c>
      <c r="F53" s="23"/>
      <c r="G53" s="35">
        <v>0.3125</v>
      </c>
      <c r="H53" s="35">
        <v>0.97270000000000001</v>
      </c>
      <c r="I53" s="16">
        <v>0.69550000000000001</v>
      </c>
      <c r="J53" s="1"/>
      <c r="K53" s="31">
        <v>0.48055555555555557</v>
      </c>
      <c r="L53" s="31">
        <v>0.12986111111111112</v>
      </c>
      <c r="M53" s="25">
        <f t="shared" si="6"/>
        <v>0.4245447916666667</v>
      </c>
      <c r="N53" s="28">
        <f t="shared" si="7"/>
        <v>0.61041666666666672</v>
      </c>
    </row>
    <row r="54" spans="2:18" ht="15.75" customHeight="1" x14ac:dyDescent="0.25">
      <c r="B54" s="9" t="s">
        <v>15</v>
      </c>
      <c r="C54" s="30">
        <v>1281</v>
      </c>
      <c r="D54" s="30">
        <v>7683</v>
      </c>
      <c r="E54" s="6">
        <f t="shared" si="5"/>
        <v>8964</v>
      </c>
      <c r="F54" s="23"/>
      <c r="G54" s="35">
        <v>0.29870000000000002</v>
      </c>
      <c r="H54" s="35">
        <v>0.96330000000000005</v>
      </c>
      <c r="I54" s="16">
        <v>0.70409999999999995</v>
      </c>
      <c r="J54" s="1"/>
      <c r="K54" s="31">
        <v>0.46388888888888891</v>
      </c>
      <c r="L54" s="31">
        <v>0.13819444444444445</v>
      </c>
      <c r="M54" s="25">
        <f t="shared" si="6"/>
        <v>0.42392687499999993</v>
      </c>
      <c r="N54" s="28">
        <f t="shared" si="7"/>
        <v>0.6020833333333333</v>
      </c>
    </row>
    <row r="55" spans="2:18" ht="15.75" customHeight="1" x14ac:dyDescent="0.25">
      <c r="B55" s="9" t="s">
        <v>16</v>
      </c>
      <c r="C55" s="30">
        <v>1572</v>
      </c>
      <c r="D55" s="30">
        <v>8985</v>
      </c>
      <c r="E55" s="6">
        <f t="shared" si="5"/>
        <v>10557</v>
      </c>
      <c r="F55" s="23"/>
      <c r="G55" s="35">
        <v>0.34331</v>
      </c>
      <c r="H55" s="35">
        <v>0.97567999999999999</v>
      </c>
      <c r="I55" s="16">
        <v>0.73465999999999998</v>
      </c>
      <c r="J55" s="1"/>
      <c r="K55" s="31">
        <v>0.48958333333333331</v>
      </c>
      <c r="L55" s="31">
        <v>0.13125000000000001</v>
      </c>
      <c r="M55" s="25">
        <f t="shared" si="6"/>
        <v>0.45610141666666665</v>
      </c>
      <c r="N55" s="28">
        <f t="shared" si="7"/>
        <v>0.62083333333333335</v>
      </c>
    </row>
    <row r="56" spans="2:18" ht="15.75" customHeight="1" x14ac:dyDescent="0.25">
      <c r="B56" s="9" t="s">
        <v>17</v>
      </c>
      <c r="C56" s="29">
        <v>1266</v>
      </c>
      <c r="D56" s="29">
        <v>8356</v>
      </c>
      <c r="E56" s="6">
        <f t="shared" si="5"/>
        <v>9622</v>
      </c>
      <c r="F56" s="23"/>
      <c r="G56" s="34">
        <v>0.27989999999999998</v>
      </c>
      <c r="H56" s="34">
        <v>0.96645999999999999</v>
      </c>
      <c r="I56" s="16">
        <v>0.70760000000000001</v>
      </c>
      <c r="J56" s="1"/>
      <c r="K56" s="33">
        <v>0.52638888888888891</v>
      </c>
      <c r="L56" s="33">
        <v>0.16250000000000001</v>
      </c>
      <c r="M56" s="25">
        <f t="shared" si="6"/>
        <v>0.48745777777777777</v>
      </c>
      <c r="N56" s="28">
        <f t="shared" si="7"/>
        <v>0.68888888888888888</v>
      </c>
    </row>
    <row r="57" spans="2:18" ht="18" customHeight="1" x14ac:dyDescent="0.25">
      <c r="B57" s="9" t="s">
        <v>18</v>
      </c>
      <c r="C57" s="30">
        <v>1250</v>
      </c>
      <c r="D57" s="30">
        <v>7710</v>
      </c>
      <c r="E57" s="6">
        <f t="shared" si="5"/>
        <v>8960</v>
      </c>
      <c r="F57" s="23"/>
      <c r="G57" s="35">
        <v>0.3075</v>
      </c>
      <c r="H57" s="35">
        <v>0.97018000000000004</v>
      </c>
      <c r="I57" s="17">
        <v>0.72270000000000001</v>
      </c>
      <c r="J57" s="1"/>
      <c r="K57" s="31">
        <v>0.5229166666666667</v>
      </c>
      <c r="L57" s="31">
        <v>0.14166666666666666</v>
      </c>
      <c r="M57" s="25">
        <f>N57*I57</f>
        <v>0.480294375</v>
      </c>
      <c r="N57" s="28">
        <f t="shared" si="7"/>
        <v>0.6645833333333333</v>
      </c>
    </row>
    <row r="58" spans="2:18" ht="15.75" customHeight="1" x14ac:dyDescent="0.2">
      <c r="B58" s="11" t="s">
        <v>6</v>
      </c>
      <c r="C58" s="6">
        <f>SUM(C46:C57)</f>
        <v>12739</v>
      </c>
      <c r="D58" s="6">
        <f>SUM(D46:D57)</f>
        <v>83479</v>
      </c>
      <c r="E58" s="6">
        <f>SUM(C58:D58)</f>
        <v>96218</v>
      </c>
      <c r="F58" s="1"/>
      <c r="G58" s="1"/>
      <c r="H58" s="1"/>
      <c r="I58" s="42"/>
      <c r="J58" s="1"/>
      <c r="K58" s="41"/>
      <c r="L58" s="41"/>
      <c r="M58" s="3"/>
      <c r="N58" s="15"/>
    </row>
    <row r="59" spans="2:18" ht="15.75" customHeight="1" x14ac:dyDescent="0.2">
      <c r="B59" s="44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6"/>
    </row>
    <row r="60" spans="2:18" x14ac:dyDescent="0.2">
      <c r="E60" s="43"/>
    </row>
    <row r="61" spans="2:18" x14ac:dyDescent="0.2">
      <c r="D61" s="78"/>
    </row>
  </sheetData>
  <mergeCells count="21">
    <mergeCell ref="B1:M1"/>
    <mergeCell ref="B4:M4"/>
    <mergeCell ref="G22:H22"/>
    <mergeCell ref="C6:E6"/>
    <mergeCell ref="B5:M5"/>
    <mergeCell ref="B2:M2"/>
    <mergeCell ref="B59:M59"/>
    <mergeCell ref="G6:I6"/>
    <mergeCell ref="K6:M6"/>
    <mergeCell ref="K44:M44"/>
    <mergeCell ref="G44:I44"/>
    <mergeCell ref="C44:E44"/>
    <mergeCell ref="B44:B45"/>
    <mergeCell ref="B39:M39"/>
    <mergeCell ref="B42:M42"/>
    <mergeCell ref="B40:M40"/>
    <mergeCell ref="B6:B7"/>
    <mergeCell ref="B37:M38"/>
    <mergeCell ref="I21:M35"/>
    <mergeCell ref="C22:E22"/>
    <mergeCell ref="B22:B23"/>
  </mergeCells>
  <phoneticPr fontId="0" type="noConversion"/>
  <printOptions horizontalCentered="1"/>
  <pageMargins left="0.17" right="0.16" top="0.59055118110236227" bottom="0.59055118110236227" header="0.51181102362204722" footer="0.51181102362204722"/>
  <pageSetup paperSize="9" scale="85" orientation="landscape" horizontalDpi="4294967293" verticalDpi="300" r:id="rId1"/>
  <headerFooter alignWithMargins="0">
    <oddFooter>&amp;CPreparado por Márcio Pereira TI-URA &amp;D&amp;RPágina &amp;P</oddFooter>
  </headerFooter>
  <ignoredErrors>
    <ignoredError sqref="I8:I15 E8:E9 E11:E1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Estatística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ABTI TI</cp:lastModifiedBy>
  <cp:lastPrinted>2012-10-01T14:29:56Z</cp:lastPrinted>
  <dcterms:created xsi:type="dcterms:W3CDTF">2003-12-27T11:09:39Z</dcterms:created>
  <dcterms:modified xsi:type="dcterms:W3CDTF">2025-01-21T17:49:02Z</dcterms:modified>
</cp:coreProperties>
</file>