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CRISTIAN SASSO\1- GERENCIA\Estatisticas RFB\2023\"/>
    </mc:Choice>
  </mc:AlternateContent>
  <xr:revisionPtr revIDLastSave="0" documentId="13_ncr:1_{CB1A8533-D638-4408-9293-9032FD85133A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statística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8" i="1" l="1"/>
  <c r="M56" i="1" l="1"/>
  <c r="M46" i="1" l="1"/>
  <c r="M47" i="1"/>
  <c r="M48" i="1"/>
  <c r="M49" i="1"/>
  <c r="M50" i="1"/>
  <c r="M51" i="1"/>
  <c r="M52" i="1"/>
  <c r="M53" i="1"/>
  <c r="M54" i="1"/>
  <c r="M55" i="1"/>
  <c r="M57" i="1"/>
  <c r="K20" i="1" l="1"/>
  <c r="E8" i="1"/>
  <c r="I8" i="1"/>
  <c r="M8" i="1"/>
  <c r="E9" i="1"/>
  <c r="I9" i="1"/>
  <c r="M9" i="1"/>
  <c r="E10" i="1"/>
  <c r="I10" i="1"/>
  <c r="M10" i="1"/>
  <c r="E11" i="1"/>
  <c r="I11" i="1"/>
  <c r="M11" i="1"/>
  <c r="E12" i="1"/>
  <c r="I12" i="1"/>
  <c r="M12" i="1"/>
  <c r="E13" i="1"/>
  <c r="I13" i="1"/>
  <c r="E14" i="1"/>
  <c r="I14" i="1"/>
  <c r="M14" i="1"/>
  <c r="E15" i="1"/>
  <c r="I15" i="1"/>
  <c r="M15" i="1"/>
  <c r="E16" i="1"/>
  <c r="I16" i="1"/>
  <c r="M16" i="1"/>
  <c r="E17" i="1"/>
  <c r="I17" i="1"/>
  <c r="M17" i="1"/>
  <c r="E18" i="1"/>
  <c r="I18" i="1"/>
  <c r="E19" i="1"/>
  <c r="I19" i="1"/>
  <c r="M19" i="1"/>
  <c r="C20" i="1"/>
  <c r="D20" i="1"/>
  <c r="G20" i="1"/>
  <c r="H20" i="1"/>
  <c r="L20" i="1"/>
  <c r="E24" i="1"/>
  <c r="E25" i="1"/>
  <c r="E26" i="1"/>
  <c r="E27" i="1"/>
  <c r="E28" i="1"/>
  <c r="E29" i="1"/>
  <c r="E30" i="1"/>
  <c r="E31" i="1"/>
  <c r="E32" i="1"/>
  <c r="E33" i="1"/>
  <c r="E34" i="1"/>
  <c r="E35" i="1"/>
  <c r="C36" i="1"/>
  <c r="D36" i="1"/>
  <c r="E46" i="1"/>
  <c r="E47" i="1"/>
  <c r="E48" i="1"/>
  <c r="E49" i="1"/>
  <c r="E50" i="1"/>
  <c r="E51" i="1"/>
  <c r="E52" i="1"/>
  <c r="E53" i="1"/>
  <c r="E54" i="1"/>
  <c r="E55" i="1"/>
  <c r="E56" i="1"/>
  <c r="E57" i="1"/>
  <c r="C58" i="1"/>
  <c r="D58" i="1"/>
  <c r="I20" i="1" l="1"/>
  <c r="E20" i="1"/>
  <c r="E58" i="1"/>
  <c r="E36" i="1"/>
  <c r="M20" i="1"/>
</calcChain>
</file>

<file path=xl/sharedStrings.xml><?xml version="1.0" encoding="utf-8"?>
<sst xmlns="http://schemas.openxmlformats.org/spreadsheetml/2006/main" count="81" uniqueCount="35">
  <si>
    <t>Porto  Seco  Rodoviário  em  Uruguaiana - BR</t>
  </si>
  <si>
    <t>Mês</t>
  </si>
  <si>
    <t>Peso (Toneladas)</t>
  </si>
  <si>
    <t>Valor US$  (Dolares)</t>
  </si>
  <si>
    <t>Importação</t>
  </si>
  <si>
    <t>Exportação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</si>
  <si>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</si>
  <si>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</si>
  <si>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</si>
  <si>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</si>
  <si>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</si>
  <si>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</si>
  <si>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</si>
  <si>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</si>
  <si>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</si>
  <si>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</si>
  <si>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</si>
  <si>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</si>
  <si>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</si>
  <si>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Imp. Lib. 1º Dia</t>
  </si>
  <si>
    <t>Exp. Lib. 1º Dia</t>
  </si>
  <si>
    <t>Imp. + Exp.</t>
  </si>
  <si>
    <t>Imp + Exp</t>
  </si>
  <si>
    <t>Lib. Imp + Exp.</t>
  </si>
  <si>
    <t xml:space="preserve">                                                 Estatísticas da Permanência de Caminhões no Porto Seco em Uruguaiana - PSR/URA</t>
  </si>
  <si>
    <t>Ingresso Caminhões PSR/URA</t>
  </si>
  <si>
    <t>Tempo Total de Liberações</t>
  </si>
  <si>
    <t xml:space="preserve"> </t>
  </si>
  <si>
    <t>Liberações</t>
  </si>
  <si>
    <t>Veículos Liberados</t>
  </si>
  <si>
    <t>Tempo Médio de Permanência</t>
  </si>
  <si>
    <t xml:space="preserve">Porto Seco Rodoviário de Uruguaiana / RS - Brasil                                                                                         FONTE: SARA                                                                               Sistema de Armazenagem para Recintos Alfandegados </t>
  </si>
  <si>
    <t>Caminhões Liberados PSR/URA</t>
  </si>
  <si>
    <t>Ano 2023 - Consolidado Mensal</t>
  </si>
  <si>
    <t>Ano 2023 - Liberados 1º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</si>
</sst>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0"/>
      <name val="Arial"/>
    </font>
    <font>
      <b/>
      <sz val="12"/>
      <color indexed="62"/>
      <name val="Times New Roman"/>
      <family val="1"/>
    </font>
    <font>
      <b/>
      <sz val="11"/>
      <color indexed="62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8"/>
      <color indexed="62"/>
      <name val="Times New Roman"/>
      <family val="1"/>
    </font>
    <font>
      <b/>
      <u/>
      <sz val="10"/>
      <name val="Arial"/>
      <family val="2"/>
    </font>
    <font>
      <b/>
      <sz val="11"/>
      <name val="Arial"/>
      <family val="2"/>
    </font>
    <font>
      <b/>
      <sz val="11"/>
      <color rgb="FF002060"/>
      <name val="Times New Roman"/>
      <family val="1"/>
    </font>
    <font>
      <b/>
      <sz val="10"/>
      <color rgb="FF002060"/>
      <name val="Arial"/>
      <family val="2"/>
    </font>
    <font>
      <b/>
      <i/>
      <sz val="11"/>
      <color rgb="FF1F497D"/>
      <name val="Times New Roman"/>
      <family val="1"/>
    </font>
    <font>
      <b/>
      <sz val="15"/>
      <color rgb="FF002060"/>
      <name val="Times New Roman"/>
      <family val="1"/>
    </font>
    <font>
      <b/>
      <sz val="15"/>
      <color rgb="FF002060"/>
      <name val="Arial"/>
      <family val="2"/>
    </font>
    <font>
      <b/>
      <sz val="12"/>
      <color rgb="FF002060"/>
      <name val="Times New Roman"/>
      <family val="1"/>
    </font>
    <font>
      <b/>
      <sz val="18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/>
    <xf numFmtId="20" fontId="4" fillId="0" borderId="0" xfId="0" applyNumberFormat="1" applyFont="1"/>
    <xf numFmtId="3" fontId="8" fillId="2" borderId="3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horizontal="left"/>
    </xf>
    <xf numFmtId="20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0" borderId="0" xfId="0" applyFont="1"/>
    <xf numFmtId="10" fontId="8" fillId="2" borderId="8" xfId="0" applyNumberFormat="1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8" fillId="4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7" fillId="2" borderId="0" xfId="0" applyFont="1" applyFill="1"/>
    <xf numFmtId="0" fontId="2" fillId="4" borderId="0" xfId="0" applyFont="1" applyFill="1" applyAlignment="1">
      <alignment horizontal="center"/>
    </xf>
    <xf numFmtId="21" fontId="8" fillId="2" borderId="5" xfId="0" applyNumberFormat="1" applyFont="1" applyFill="1" applyBorder="1" applyAlignment="1">
      <alignment horizontal="center"/>
    </xf>
    <xf numFmtId="21" fontId="8" fillId="2" borderId="7" xfId="0" applyNumberFormat="1" applyFont="1" applyFill="1" applyBorder="1" applyAlignment="1">
      <alignment horizontal="center"/>
    </xf>
    <xf numFmtId="46" fontId="8" fillId="2" borderId="5" xfId="0" applyNumberFormat="1" applyFont="1" applyFill="1" applyBorder="1" applyAlignment="1">
      <alignment horizontal="center"/>
    </xf>
    <xf numFmtId="3" fontId="4" fillId="0" borderId="0" xfId="0" applyNumberFormat="1" applyFont="1"/>
    <xf numFmtId="46" fontId="8" fillId="2" borderId="3" xfId="0" applyNumberFormat="1" applyFont="1" applyFill="1" applyBorder="1" applyAlignment="1">
      <alignment horizontal="center"/>
    </xf>
    <xf numFmtId="3" fontId="10" fillId="5" borderId="3" xfId="0" applyNumberFormat="1" applyFont="1" applyFill="1" applyBorder="1" applyAlignment="1">
      <alignment horizontal="center"/>
    </xf>
    <xf numFmtId="3" fontId="10" fillId="3" borderId="3" xfId="0" applyNumberFormat="1" applyFont="1" applyFill="1" applyBorder="1" applyAlignment="1">
      <alignment horizontal="center"/>
    </xf>
    <xf numFmtId="46" fontId="10" fillId="3" borderId="3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46" fontId="10" fillId="5" borderId="3" xfId="0" applyNumberFormat="1" applyFont="1" applyFill="1" applyBorder="1" applyAlignment="1">
      <alignment horizontal="center"/>
    </xf>
    <xf numFmtId="10" fontId="10" fillId="5" borderId="3" xfId="0" applyNumberFormat="1" applyFont="1" applyFill="1" applyBorder="1" applyAlignment="1">
      <alignment horizontal="center"/>
    </xf>
    <xf numFmtId="10" fontId="10" fillId="3" borderId="3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left"/>
    </xf>
    <xf numFmtId="0" fontId="12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4" fillId="0" borderId="0" xfId="0" applyFont="1"/>
    <xf numFmtId="0" fontId="4" fillId="0" borderId="2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5" xfId="0" applyFont="1" applyBorder="1"/>
    <xf numFmtId="49" fontId="13" fillId="2" borderId="0" xfId="0" applyNumberFormat="1" applyFont="1" applyFill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1304925</xdr:colOff>
      <xdr:row>0</xdr:row>
      <xdr:rowOff>0</xdr:rowOff>
    </xdr:from>
    <xdr:to>
      <xdr:col>7</xdr:col>
      <xdr:colOff>1114425</xdr:colOff>
      <xdr:row>0</xdr:row>
      <xdr:rowOff>0</xdr:rowOff>
    </xdr:to>
    <xdr:sp macro="" textlink="">
      <xdr:nvSpPr>
        <xdr:cNvPr id="5504" name="AutoShape 2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rrowheads="1"/>
        </xdr:cNvSpPr>
      </xdr:nvSpPr>
      <xdr:spPr bwMode="auto">
        <a:xfrm>
          <a:off x="6924675" y="0"/>
          <a:ext cx="0" cy="0"/>
        </a:xfrm>
        <a:prstGeom prst="star4">
          <a:avLst>
            <a:gd name="adj" fmla="val 12500"/>
          </a:avLst>
        </a:prstGeom>
        <a:solidFill>
          <a:srgbClr val="0000FF"/>
        </a:solidFill>
        <a:ln w="9525">
          <a:solidFill>
            <a:srgbClr val="00CCFF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219075</xdr:colOff>
      <xdr:row>1</xdr:row>
      <xdr:rowOff>114300</xdr:rowOff>
    </xdr:from>
    <xdr:to>
      <xdr:col>2</xdr:col>
      <xdr:colOff>790575</xdr:colOff>
      <xdr:row>3</xdr:row>
      <xdr:rowOff>123825</xdr:rowOff>
    </xdr:to>
    <xdr:pic>
      <xdr:nvPicPr>
        <xdr:cNvPr id="5505" name="Picture 1172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76225"/>
          <a:ext cx="1352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B1:R59"/>
  <sheetViews>
    <sheetView showGridLines="0" tabSelected="1" topLeftCell="B1" zoomScale="90" zoomScaleNormal="90" workbookViewId="0">
      <selection activeCell="K17" sqref="K17"/>
    </sheetView>
  </sheetViews>
  <sheetFormatPr defaultRowHeight="12.75" x14ac:dyDescent="0.2"/>
  <cols>
    <col min="1" max="1" width="0.85546875" style="4" customWidth="1"/>
    <col min="2" max="2" width="11.7109375" style="4" customWidth="1"/>
    <col min="3" max="4" width="16.7109375" style="4" customWidth="1"/>
    <col min="5" max="5" width="22.7109375" style="4" customWidth="1"/>
    <col min="6" max="6" width="1.7109375" style="4" customWidth="1"/>
    <col min="7" max="8" width="16.7109375" style="4" customWidth="1"/>
    <col min="9" max="9" width="22.7109375" style="4" customWidth="1"/>
    <col min="10" max="10" width="1.7109375" style="4" customWidth="1"/>
    <col min="11" max="11" width="14.7109375" style="4" customWidth="1"/>
    <col min="12" max="12" width="14.5703125" style="4" customWidth="1"/>
    <col min="13" max="13" width="15" style="4" customWidth="1"/>
    <col min="14" max="14" width="8.85546875" style="4" hidden="1" customWidth="1"/>
    <col min="15" max="15" width="14.7109375" style="4" customWidth="1"/>
    <col min="16" max="16384" width="9.140625" style="4"/>
  </cols>
  <sheetData>
    <row r="1" spans="2:13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2:13" ht="19.5" x14ac:dyDescent="0.3">
      <c r="B2" s="59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spans="2:13" ht="19.5" x14ac:dyDescent="0.3">
      <c r="B3" s="37"/>
      <c r="C3" s="38"/>
      <c r="D3" s="38"/>
      <c r="E3" s="39"/>
      <c r="F3" s="39"/>
      <c r="G3" s="40" t="s">
        <v>24</v>
      </c>
      <c r="H3" s="39"/>
      <c r="I3" s="39"/>
      <c r="J3" s="39"/>
      <c r="K3" s="39"/>
      <c r="L3" s="39"/>
      <c r="M3" s="41"/>
    </row>
    <row r="4" spans="2:13" ht="63.75" customHeight="1" x14ac:dyDescent="0.3">
      <c r="B4" s="56" t="s">
        <v>33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2:13" ht="15.75" x14ac:dyDescent="0.25">
      <c r="B5" s="72"/>
      <c r="C5" s="73"/>
      <c r="D5" s="73"/>
      <c r="E5" s="73"/>
      <c r="F5" s="74"/>
      <c r="G5" s="73"/>
      <c r="H5" s="73"/>
      <c r="I5" s="73"/>
      <c r="J5" s="74"/>
      <c r="K5" s="73"/>
      <c r="L5" s="73"/>
      <c r="M5" s="75"/>
    </row>
    <row r="6" spans="2:13" ht="18" customHeight="1" x14ac:dyDescent="0.25">
      <c r="B6" s="62" t="s">
        <v>1</v>
      </c>
      <c r="C6" s="45" t="s">
        <v>2</v>
      </c>
      <c r="D6" s="46"/>
      <c r="E6" s="47"/>
      <c r="F6" s="24"/>
      <c r="G6" s="45" t="s">
        <v>3</v>
      </c>
      <c r="H6" s="46"/>
      <c r="I6" s="47"/>
      <c r="J6" s="24"/>
      <c r="K6" s="45" t="s">
        <v>25</v>
      </c>
      <c r="L6" s="46"/>
      <c r="M6" s="47"/>
    </row>
    <row r="7" spans="2:13" ht="15.75" customHeight="1" x14ac:dyDescent="0.2">
      <c r="B7" s="52"/>
      <c r="C7" s="11" t="s">
        <v>4</v>
      </c>
      <c r="D7" s="14" t="s">
        <v>5</v>
      </c>
      <c r="E7" s="11" t="s">
        <v>6</v>
      </c>
      <c r="F7" s="24"/>
      <c r="G7" s="11" t="s">
        <v>4</v>
      </c>
      <c r="H7" s="13" t="s">
        <v>5</v>
      </c>
      <c r="I7" s="11" t="s">
        <v>6</v>
      </c>
      <c r="J7" s="24"/>
      <c r="K7" s="11" t="s">
        <v>4</v>
      </c>
      <c r="L7" s="13" t="s">
        <v>5</v>
      </c>
      <c r="M7" s="11" t="s">
        <v>6</v>
      </c>
    </row>
    <row r="8" spans="2:13" ht="15.75" customHeight="1" x14ac:dyDescent="0.25">
      <c r="B8" s="7" t="s">
        <v>7</v>
      </c>
      <c r="C8" s="30">
        <v>57426</v>
      </c>
      <c r="D8" s="30">
        <v>128917</v>
      </c>
      <c r="E8" s="6">
        <f t="shared" ref="E8:E19" si="0">IF(C8="","",SUM(C8:D8))</f>
        <v>186343</v>
      </c>
      <c r="F8" s="18"/>
      <c r="G8" s="31">
        <v>200465949</v>
      </c>
      <c r="H8" s="31">
        <v>426987942</v>
      </c>
      <c r="I8" s="6">
        <f t="shared" ref="I8:I19" si="1">IF(G8="","",SUM(G8:H8))</f>
        <v>627453891</v>
      </c>
      <c r="J8" s="18"/>
      <c r="K8" s="31">
        <v>2901</v>
      </c>
      <c r="L8" s="31">
        <v>6687</v>
      </c>
      <c r="M8" s="6">
        <f t="shared" ref="M8:M19" si="2">IF(K8="","",SUM(K8:L8))</f>
        <v>9588</v>
      </c>
    </row>
    <row r="9" spans="2:13" ht="18" customHeight="1" x14ac:dyDescent="0.25">
      <c r="B9" s="8" t="s">
        <v>8</v>
      </c>
      <c r="C9" s="30">
        <v>58577</v>
      </c>
      <c r="D9" s="30">
        <v>125349</v>
      </c>
      <c r="E9" s="6">
        <f t="shared" si="0"/>
        <v>183926</v>
      </c>
      <c r="F9" s="18"/>
      <c r="G9" s="30">
        <v>219695113</v>
      </c>
      <c r="H9" s="31">
        <v>424055640</v>
      </c>
      <c r="I9" s="6">
        <f t="shared" si="1"/>
        <v>643750753</v>
      </c>
      <c r="J9" s="18"/>
      <c r="K9" s="31">
        <v>2813</v>
      </c>
      <c r="L9" s="31">
        <v>6658</v>
      </c>
      <c r="M9" s="6">
        <f t="shared" si="2"/>
        <v>9471</v>
      </c>
    </row>
    <row r="10" spans="2:13" ht="15.75" customHeight="1" x14ac:dyDescent="0.25">
      <c r="B10" s="8" t="s">
        <v>9</v>
      </c>
      <c r="C10" s="30">
        <v>70132</v>
      </c>
      <c r="D10" s="30">
        <v>183680</v>
      </c>
      <c r="E10" s="6">
        <f t="shared" si="0"/>
        <v>253812</v>
      </c>
      <c r="F10" s="18"/>
      <c r="G10" s="31">
        <v>298855779</v>
      </c>
      <c r="H10" s="31">
        <v>588519256</v>
      </c>
      <c r="I10" s="6">
        <f t="shared" si="1"/>
        <v>887375035</v>
      </c>
      <c r="J10" s="18"/>
      <c r="K10" s="31">
        <v>3478</v>
      </c>
      <c r="L10" s="31">
        <v>9353</v>
      </c>
      <c r="M10" s="6">
        <f t="shared" si="2"/>
        <v>12831</v>
      </c>
    </row>
    <row r="11" spans="2:13" ht="15.75" customHeight="1" x14ac:dyDescent="0.25">
      <c r="B11" s="8" t="s">
        <v>10</v>
      </c>
      <c r="C11" s="30">
        <v>59327</v>
      </c>
      <c r="D11" s="30">
        <v>159184</v>
      </c>
      <c r="E11" s="6">
        <f t="shared" si="0"/>
        <v>218511</v>
      </c>
      <c r="F11" s="18"/>
      <c r="G11" s="31">
        <v>274234030</v>
      </c>
      <c r="H11" s="31">
        <v>535763365</v>
      </c>
      <c r="I11" s="6">
        <f t="shared" si="1"/>
        <v>809997395</v>
      </c>
      <c r="J11" s="18"/>
      <c r="K11" s="30">
        <v>3095</v>
      </c>
      <c r="L11" s="30">
        <v>8053</v>
      </c>
      <c r="M11" s="6">
        <f t="shared" si="2"/>
        <v>11148</v>
      </c>
    </row>
    <row r="12" spans="2:13" ht="15.75" customHeight="1" x14ac:dyDescent="0.25">
      <c r="B12" s="8" t="s">
        <v>11</v>
      </c>
      <c r="C12" s="30">
        <v>66524</v>
      </c>
      <c r="D12" s="30">
        <v>167132</v>
      </c>
      <c r="E12" s="6">
        <f t="shared" si="0"/>
        <v>233656</v>
      </c>
      <c r="F12" s="18"/>
      <c r="G12" s="31">
        <v>256279436</v>
      </c>
      <c r="H12" s="31">
        <v>566477280</v>
      </c>
      <c r="I12" s="6">
        <f>IF(G12="","",SUM(G12:H12))</f>
        <v>822756716</v>
      </c>
      <c r="J12" s="18"/>
      <c r="K12" s="31">
        <v>3313</v>
      </c>
      <c r="L12" s="31">
        <v>8773</v>
      </c>
      <c r="M12" s="6">
        <f t="shared" si="2"/>
        <v>12086</v>
      </c>
    </row>
    <row r="13" spans="2:13" ht="15.75" customHeight="1" x14ac:dyDescent="0.25">
      <c r="B13" s="8" t="s">
        <v>12</v>
      </c>
      <c r="C13" s="30">
        <v>65968</v>
      </c>
      <c r="D13" s="30">
        <v>157229</v>
      </c>
      <c r="E13" s="6">
        <f t="shared" si="0"/>
        <v>223197</v>
      </c>
      <c r="F13" s="18"/>
      <c r="G13" s="30">
        <v>269177827</v>
      </c>
      <c r="H13" s="31">
        <v>515963623</v>
      </c>
      <c r="I13" s="6">
        <f t="shared" si="1"/>
        <v>785141450</v>
      </c>
      <c r="J13" s="18"/>
      <c r="K13" s="31">
        <v>3272</v>
      </c>
      <c r="L13" s="31">
        <v>8053</v>
      </c>
      <c r="M13" s="6">
        <f>IF(K13="","",SUM(K13:L13))</f>
        <v>11325</v>
      </c>
    </row>
    <row r="14" spans="2:13" ht="15.75" customHeight="1" x14ac:dyDescent="0.25">
      <c r="B14" s="8" t="s">
        <v>13</v>
      </c>
      <c r="C14" s="30">
        <v>66832</v>
      </c>
      <c r="D14" s="30">
        <v>159891</v>
      </c>
      <c r="E14" s="6">
        <f t="shared" si="0"/>
        <v>226723</v>
      </c>
      <c r="F14" s="18"/>
      <c r="G14" s="31">
        <v>246902692</v>
      </c>
      <c r="H14" s="31">
        <v>546682280</v>
      </c>
      <c r="I14" s="6">
        <f t="shared" si="1"/>
        <v>793584972</v>
      </c>
      <c r="J14" s="18"/>
      <c r="K14" s="31">
        <v>3385</v>
      </c>
      <c r="L14" s="31">
        <v>8245</v>
      </c>
      <c r="M14" s="6">
        <f t="shared" si="2"/>
        <v>11630</v>
      </c>
    </row>
    <row r="15" spans="2:13" ht="15.75" customHeight="1" x14ac:dyDescent="0.25">
      <c r="B15" s="8" t="s">
        <v>14</v>
      </c>
      <c r="C15" s="30">
        <v>77364</v>
      </c>
      <c r="D15" s="30">
        <v>161217</v>
      </c>
      <c r="E15" s="6">
        <f t="shared" si="0"/>
        <v>238581</v>
      </c>
      <c r="F15" s="18"/>
      <c r="G15" s="31">
        <v>316008592</v>
      </c>
      <c r="H15" s="31">
        <v>559664434</v>
      </c>
      <c r="I15" s="6">
        <f t="shared" si="1"/>
        <v>875673026</v>
      </c>
      <c r="J15" s="18"/>
      <c r="K15" s="31">
        <v>3674</v>
      </c>
      <c r="L15" s="31">
        <v>8224</v>
      </c>
      <c r="M15" s="6">
        <f t="shared" si="2"/>
        <v>11898</v>
      </c>
    </row>
    <row r="16" spans="2:13" ht="15.75" customHeight="1" x14ac:dyDescent="0.25">
      <c r="B16" s="8" t="s">
        <v>15</v>
      </c>
      <c r="C16" s="30">
        <v>75162</v>
      </c>
      <c r="D16" s="30">
        <v>130537</v>
      </c>
      <c r="E16" s="6">
        <f t="shared" si="0"/>
        <v>205699</v>
      </c>
      <c r="F16" s="18"/>
      <c r="G16" s="31">
        <v>288152243</v>
      </c>
      <c r="H16" s="31">
        <v>488630040</v>
      </c>
      <c r="I16" s="6">
        <f t="shared" si="1"/>
        <v>776782283</v>
      </c>
      <c r="J16" s="18"/>
      <c r="K16" s="31">
        <v>3814</v>
      </c>
      <c r="L16" s="31">
        <v>6720</v>
      </c>
      <c r="M16" s="6">
        <f t="shared" si="2"/>
        <v>10534</v>
      </c>
    </row>
    <row r="17" spans="2:16" ht="15.75" customHeight="1" x14ac:dyDescent="0.25">
      <c r="B17" s="8" t="s">
        <v>16</v>
      </c>
      <c r="C17" s="30">
        <v>82483</v>
      </c>
      <c r="D17" s="30">
        <v>144397</v>
      </c>
      <c r="E17" s="6">
        <f t="shared" si="0"/>
        <v>226880</v>
      </c>
      <c r="F17" s="18"/>
      <c r="G17" s="31">
        <v>289445990</v>
      </c>
      <c r="H17" s="31">
        <v>515473968</v>
      </c>
      <c r="I17" s="6">
        <f t="shared" si="1"/>
        <v>804919958</v>
      </c>
      <c r="J17" s="18"/>
      <c r="K17" s="31">
        <v>3890</v>
      </c>
      <c r="L17" s="31">
        <v>7574</v>
      </c>
      <c r="M17" s="6">
        <f t="shared" si="2"/>
        <v>11464</v>
      </c>
      <c r="P17" s="28"/>
    </row>
    <row r="18" spans="2:16" ht="15.75" customHeight="1" x14ac:dyDescent="0.25">
      <c r="B18" s="8" t="s">
        <v>17</v>
      </c>
      <c r="C18" s="30"/>
      <c r="D18" s="30"/>
      <c r="E18" s="6" t="str">
        <f t="shared" si="0"/>
        <v/>
      </c>
      <c r="F18" s="18"/>
      <c r="G18" s="30"/>
      <c r="H18" s="30"/>
      <c r="I18" s="6" t="str">
        <f t="shared" si="1"/>
        <v/>
      </c>
      <c r="J18" s="18"/>
      <c r="K18" s="31"/>
      <c r="L18" s="31"/>
      <c r="M18" s="6" t="str">
        <f t="shared" si="2"/>
        <v/>
      </c>
    </row>
    <row r="19" spans="2:16" ht="15.75" customHeight="1" x14ac:dyDescent="0.25">
      <c r="B19" s="8" t="s">
        <v>18</v>
      </c>
      <c r="C19" s="30"/>
      <c r="D19" s="30"/>
      <c r="E19" s="6" t="str">
        <f t="shared" si="0"/>
        <v/>
      </c>
      <c r="F19" s="18"/>
      <c r="G19" s="31"/>
      <c r="H19" s="31"/>
      <c r="I19" s="6" t="str">
        <f t="shared" si="1"/>
        <v/>
      </c>
      <c r="J19" s="18"/>
      <c r="K19" s="31"/>
      <c r="L19" s="31"/>
      <c r="M19" s="6" t="str">
        <f t="shared" si="2"/>
        <v/>
      </c>
    </row>
    <row r="20" spans="2:16" ht="15.75" customHeight="1" x14ac:dyDescent="0.2">
      <c r="B20" s="8" t="s">
        <v>6</v>
      </c>
      <c r="C20" s="6">
        <f t="shared" ref="C20:M20" si="3">SUM(C8:C19)</f>
        <v>679795</v>
      </c>
      <c r="D20" s="6">
        <f t="shared" si="3"/>
        <v>1517533</v>
      </c>
      <c r="E20" s="6">
        <f t="shared" si="3"/>
        <v>2197328</v>
      </c>
      <c r="F20" s="19"/>
      <c r="G20" s="6">
        <f t="shared" si="3"/>
        <v>2659217651</v>
      </c>
      <c r="H20" s="6">
        <f t="shared" si="3"/>
        <v>5168217828</v>
      </c>
      <c r="I20" s="6">
        <f t="shared" si="3"/>
        <v>7827435479</v>
      </c>
      <c r="J20" s="19"/>
      <c r="K20" s="6">
        <f t="shared" si="3"/>
        <v>33635</v>
      </c>
      <c r="L20" s="6">
        <f t="shared" si="3"/>
        <v>78340</v>
      </c>
      <c r="M20" s="6">
        <f t="shared" si="3"/>
        <v>111975</v>
      </c>
    </row>
    <row r="21" spans="2:16" ht="20.100000000000001" customHeight="1" x14ac:dyDescent="0.2">
      <c r="B21" s="2"/>
      <c r="C21" s="1"/>
      <c r="D21" s="1"/>
      <c r="E21" s="1"/>
      <c r="F21" s="1"/>
      <c r="G21" s="1"/>
      <c r="H21" s="1"/>
      <c r="I21" s="69" t="s">
        <v>31</v>
      </c>
      <c r="J21" s="69"/>
      <c r="K21" s="69"/>
      <c r="L21" s="69"/>
      <c r="M21" s="70"/>
    </row>
    <row r="22" spans="2:16" ht="18" customHeight="1" x14ac:dyDescent="0.25">
      <c r="B22" s="51" t="s">
        <v>1</v>
      </c>
      <c r="C22" s="45" t="s">
        <v>32</v>
      </c>
      <c r="D22" s="46"/>
      <c r="E22" s="47"/>
      <c r="F22" s="23"/>
      <c r="G22" s="45" t="s">
        <v>26</v>
      </c>
      <c r="H22" s="47"/>
      <c r="I22" s="69"/>
      <c r="J22" s="69"/>
      <c r="K22" s="69"/>
      <c r="L22" s="69"/>
      <c r="M22" s="70"/>
    </row>
    <row r="23" spans="2:16" ht="15.75" customHeight="1" x14ac:dyDescent="0.25">
      <c r="B23" s="52"/>
      <c r="C23" s="6" t="s">
        <v>4</v>
      </c>
      <c r="D23" s="6" t="s">
        <v>5</v>
      </c>
      <c r="E23" s="6" t="s">
        <v>21</v>
      </c>
      <c r="F23" s="23"/>
      <c r="G23" s="11" t="s">
        <v>4</v>
      </c>
      <c r="H23" s="11" t="s">
        <v>5</v>
      </c>
      <c r="I23" s="69"/>
      <c r="J23" s="69"/>
      <c r="K23" s="69"/>
      <c r="L23" s="69"/>
      <c r="M23" s="70"/>
    </row>
    <row r="24" spans="2:16" ht="15.75" customHeight="1" x14ac:dyDescent="0.25">
      <c r="B24" s="9" t="s">
        <v>7</v>
      </c>
      <c r="C24" s="31">
        <v>2854</v>
      </c>
      <c r="D24" s="31">
        <v>6664</v>
      </c>
      <c r="E24" s="6">
        <f t="shared" ref="E24:E36" si="4">SUM(C24:D24)</f>
        <v>9518</v>
      </c>
      <c r="F24" s="23"/>
      <c r="G24" s="32">
        <v>1.9229166666666666</v>
      </c>
      <c r="H24" s="33">
        <v>0.12222222222222223</v>
      </c>
      <c r="I24" s="69"/>
      <c r="J24" s="69"/>
      <c r="K24" s="69"/>
      <c r="L24" s="69"/>
      <c r="M24" s="70"/>
    </row>
    <row r="25" spans="2:16" ht="15.75" customHeight="1" x14ac:dyDescent="0.25">
      <c r="B25" s="9" t="s">
        <v>8</v>
      </c>
      <c r="C25" s="31">
        <v>2852</v>
      </c>
      <c r="D25" s="31">
        <v>6533</v>
      </c>
      <c r="E25" s="6">
        <f t="shared" si="4"/>
        <v>9385</v>
      </c>
      <c r="F25" s="23"/>
      <c r="G25" s="32">
        <v>1.9482638888888888</v>
      </c>
      <c r="H25" s="33">
        <v>0.13055555555555556</v>
      </c>
      <c r="I25" s="69"/>
      <c r="J25" s="69"/>
      <c r="K25" s="69"/>
      <c r="L25" s="69"/>
      <c r="M25" s="70"/>
    </row>
    <row r="26" spans="2:16" ht="15.75" customHeight="1" x14ac:dyDescent="0.25">
      <c r="B26" s="9" t="s">
        <v>9</v>
      </c>
      <c r="C26" s="30">
        <v>3548</v>
      </c>
      <c r="D26" s="30">
        <v>9346</v>
      </c>
      <c r="E26" s="6">
        <f>SUM(C26:D26)</f>
        <v>12894</v>
      </c>
      <c r="F26" s="23"/>
      <c r="G26" s="32">
        <v>1.885590277777778</v>
      </c>
      <c r="H26" s="33">
        <v>0.17152777777777775</v>
      </c>
      <c r="I26" s="69"/>
      <c r="J26" s="69"/>
      <c r="K26" s="69"/>
      <c r="L26" s="69"/>
      <c r="M26" s="70"/>
    </row>
    <row r="27" spans="2:16" ht="15.75" customHeight="1" x14ac:dyDescent="0.25">
      <c r="B27" s="9" t="s">
        <v>10</v>
      </c>
      <c r="C27" s="30">
        <v>3039</v>
      </c>
      <c r="D27" s="30">
        <v>8227</v>
      </c>
      <c r="E27" s="6">
        <f t="shared" si="4"/>
        <v>11266</v>
      </c>
      <c r="F27" s="23"/>
      <c r="G27" s="32">
        <v>1.9607638888888888</v>
      </c>
      <c r="H27" s="33">
        <v>0.15763888888888888</v>
      </c>
      <c r="I27" s="69"/>
      <c r="J27" s="69"/>
      <c r="K27" s="69"/>
      <c r="L27" s="69"/>
      <c r="M27" s="70"/>
    </row>
    <row r="28" spans="2:16" ht="15.75" customHeight="1" x14ac:dyDescent="0.25">
      <c r="B28" s="9" t="s">
        <v>11</v>
      </c>
      <c r="C28" s="30">
        <v>3311</v>
      </c>
      <c r="D28" s="30">
        <v>8732</v>
      </c>
      <c r="E28" s="6">
        <f>SUM(C28:D28)</f>
        <v>12043</v>
      </c>
      <c r="F28" s="23"/>
      <c r="G28" s="32">
        <v>1.9088541666666667</v>
      </c>
      <c r="H28" s="33">
        <v>0.1361111111111111</v>
      </c>
      <c r="I28" s="69"/>
      <c r="J28" s="69"/>
      <c r="K28" s="69"/>
      <c r="L28" s="69"/>
      <c r="M28" s="70"/>
    </row>
    <row r="29" spans="2:16" ht="15.75" customHeight="1" x14ac:dyDescent="0.25">
      <c r="B29" s="9" t="s">
        <v>12</v>
      </c>
      <c r="C29" s="30">
        <v>3343</v>
      </c>
      <c r="D29" s="30">
        <v>8075</v>
      </c>
      <c r="E29" s="6">
        <f t="shared" si="4"/>
        <v>11418</v>
      </c>
      <c r="F29" s="23"/>
      <c r="G29" s="32">
        <v>1.9302083333333335</v>
      </c>
      <c r="H29" s="33">
        <v>0.13402777777777777</v>
      </c>
      <c r="I29" s="69"/>
      <c r="J29" s="69"/>
      <c r="K29" s="69"/>
      <c r="L29" s="69"/>
      <c r="M29" s="70"/>
    </row>
    <row r="30" spans="2:16" ht="15.75" customHeight="1" x14ac:dyDescent="0.25">
      <c r="B30" s="9" t="s">
        <v>13</v>
      </c>
      <c r="C30" s="30">
        <v>3215</v>
      </c>
      <c r="D30" s="30">
        <v>8176</v>
      </c>
      <c r="E30" s="6">
        <f t="shared" si="4"/>
        <v>11391</v>
      </c>
      <c r="F30" s="23"/>
      <c r="G30" s="32">
        <v>1.9236111111111109</v>
      </c>
      <c r="H30" s="33">
        <v>0.15347222222222223</v>
      </c>
      <c r="I30" s="69"/>
      <c r="J30" s="69"/>
      <c r="K30" s="69"/>
      <c r="L30" s="69"/>
      <c r="M30" s="70"/>
    </row>
    <row r="31" spans="2:16" ht="15.75" customHeight="1" x14ac:dyDescent="0.25">
      <c r="B31" s="10" t="s">
        <v>14</v>
      </c>
      <c r="C31" s="31">
        <v>3785</v>
      </c>
      <c r="D31" s="31">
        <v>8279</v>
      </c>
      <c r="E31" s="6">
        <f t="shared" si="4"/>
        <v>12064</v>
      </c>
      <c r="F31" s="23"/>
      <c r="G31" s="32">
        <v>1.9145833333333335</v>
      </c>
      <c r="H31" s="33">
        <v>0.12986111111111112</v>
      </c>
      <c r="I31" s="69"/>
      <c r="J31" s="69"/>
      <c r="K31" s="69"/>
      <c r="L31" s="69"/>
      <c r="M31" s="70"/>
    </row>
    <row r="32" spans="2:16" ht="15.75" customHeight="1" x14ac:dyDescent="0.25">
      <c r="B32" s="9" t="s">
        <v>15</v>
      </c>
      <c r="C32" s="30">
        <v>3624</v>
      </c>
      <c r="D32" s="30">
        <v>6716</v>
      </c>
      <c r="E32" s="6">
        <f t="shared" si="4"/>
        <v>10340</v>
      </c>
      <c r="F32" s="23"/>
      <c r="G32" s="34">
        <v>1.9333333333333333</v>
      </c>
      <c r="H32" s="33">
        <v>0.12986111111111112</v>
      </c>
      <c r="I32" s="69"/>
      <c r="J32" s="69"/>
      <c r="K32" s="69"/>
      <c r="L32" s="69"/>
      <c r="M32" s="70"/>
    </row>
    <row r="33" spans="2:18" ht="15.75" customHeight="1" x14ac:dyDescent="0.25">
      <c r="B33" s="9" t="s">
        <v>16</v>
      </c>
      <c r="C33" s="30">
        <v>4009</v>
      </c>
      <c r="D33" s="30">
        <v>7534</v>
      </c>
      <c r="E33" s="6">
        <f t="shared" si="4"/>
        <v>11543</v>
      </c>
      <c r="F33" s="23"/>
      <c r="G33" s="32">
        <v>1.9420138888888889</v>
      </c>
      <c r="H33" s="33">
        <v>0.14444444444444446</v>
      </c>
      <c r="I33" s="69"/>
      <c r="J33" s="69"/>
      <c r="K33" s="69"/>
      <c r="L33" s="69"/>
      <c r="M33" s="70"/>
    </row>
    <row r="34" spans="2:18" ht="15.75" customHeight="1" x14ac:dyDescent="0.25">
      <c r="B34" s="9" t="s">
        <v>17</v>
      </c>
      <c r="C34" s="30"/>
      <c r="D34" s="30"/>
      <c r="E34" s="6">
        <f t="shared" si="4"/>
        <v>0</v>
      </c>
      <c r="F34" s="23"/>
      <c r="G34" s="32"/>
      <c r="H34" s="33"/>
      <c r="I34" s="69"/>
      <c r="J34" s="69"/>
      <c r="K34" s="69"/>
      <c r="L34" s="69"/>
      <c r="M34" s="70"/>
    </row>
    <row r="35" spans="2:18" ht="15.75" customHeight="1" x14ac:dyDescent="0.25">
      <c r="B35" s="9" t="s">
        <v>18</v>
      </c>
      <c r="C35" s="30"/>
      <c r="D35" s="30"/>
      <c r="E35" s="6">
        <f t="shared" si="4"/>
        <v>0</v>
      </c>
      <c r="F35" s="23"/>
      <c r="G35" s="32"/>
      <c r="H35" s="33"/>
      <c r="I35" s="69"/>
      <c r="J35" s="69"/>
      <c r="K35" s="69"/>
      <c r="L35" s="69"/>
      <c r="M35" s="70"/>
    </row>
    <row r="36" spans="2:18" ht="15.75" customHeight="1" x14ac:dyDescent="0.25">
      <c r="B36" s="11" t="s">
        <v>6</v>
      </c>
      <c r="C36" s="6">
        <f>SUM(C24:C35)</f>
        <v>33580</v>
      </c>
      <c r="D36" s="6">
        <f>SUM(D24:D35)</f>
        <v>78282</v>
      </c>
      <c r="E36" s="6">
        <f t="shared" si="4"/>
        <v>111862</v>
      </c>
      <c r="F36" s="23"/>
      <c r="G36" s="1" t="s">
        <v>27</v>
      </c>
      <c r="H36" s="1"/>
      <c r="I36" s="1"/>
      <c r="J36" s="1"/>
      <c r="K36" s="1"/>
      <c r="L36" s="1"/>
      <c r="M36" s="3"/>
    </row>
    <row r="37" spans="2:18" ht="9.9499999999999993" customHeight="1" x14ac:dyDescent="0.2"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5"/>
    </row>
    <row r="38" spans="2:18" ht="15.75" customHeight="1" x14ac:dyDescent="0.2"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8"/>
    </row>
    <row r="39" spans="2:18" x14ac:dyDescent="0.2">
      <c r="B39" s="53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5"/>
    </row>
    <row r="40" spans="2:18" ht="19.5" x14ac:dyDescent="0.3">
      <c r="B40" s="59" t="s">
        <v>0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1"/>
    </row>
    <row r="41" spans="2:18" ht="19.5" x14ac:dyDescent="0.3">
      <c r="B41" s="37"/>
      <c r="C41" s="38"/>
      <c r="D41" s="38"/>
      <c r="E41" s="39"/>
      <c r="F41" s="39"/>
      <c r="G41" s="40" t="s">
        <v>24</v>
      </c>
      <c r="H41" s="39"/>
      <c r="I41" s="39"/>
      <c r="J41" s="39"/>
      <c r="K41" s="39"/>
      <c r="L41" s="39"/>
      <c r="M41" s="41"/>
    </row>
    <row r="42" spans="2:18" ht="22.5" x14ac:dyDescent="0.3">
      <c r="B42" s="56" t="s">
        <v>34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8"/>
    </row>
    <row r="43" spans="2:18" ht="15.75" customHeight="1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2"/>
      <c r="P43" s="5"/>
    </row>
    <row r="44" spans="2:18" ht="18" customHeight="1" x14ac:dyDescent="0.25">
      <c r="B44" s="51" t="s">
        <v>1</v>
      </c>
      <c r="C44" s="48" t="s">
        <v>29</v>
      </c>
      <c r="D44" s="49"/>
      <c r="E44" s="50"/>
      <c r="F44" s="23"/>
      <c r="G44" s="45" t="s">
        <v>28</v>
      </c>
      <c r="H44" s="46"/>
      <c r="I44" s="47"/>
      <c r="J44" s="1"/>
      <c r="K44" s="45" t="s">
        <v>30</v>
      </c>
      <c r="L44" s="46"/>
      <c r="M44" s="47"/>
      <c r="P44" s="5"/>
    </row>
    <row r="45" spans="2:18" ht="15.75" customHeight="1" x14ac:dyDescent="0.25">
      <c r="B45" s="52"/>
      <c r="C45" s="6" t="s">
        <v>4</v>
      </c>
      <c r="D45" s="6" t="s">
        <v>5</v>
      </c>
      <c r="E45" s="6" t="s">
        <v>21</v>
      </c>
      <c r="F45" s="23"/>
      <c r="G45" s="11" t="s">
        <v>19</v>
      </c>
      <c r="H45" s="11" t="s">
        <v>20</v>
      </c>
      <c r="I45" s="11" t="s">
        <v>23</v>
      </c>
      <c r="J45" s="1"/>
      <c r="K45" s="11" t="s">
        <v>4</v>
      </c>
      <c r="L45" s="11" t="s">
        <v>5</v>
      </c>
      <c r="M45" s="12" t="s">
        <v>22</v>
      </c>
      <c r="P45" s="5"/>
    </row>
    <row r="46" spans="2:18" ht="15.75" customHeight="1" x14ac:dyDescent="0.25">
      <c r="B46" s="9" t="s">
        <v>7</v>
      </c>
      <c r="C46" s="30">
        <v>745</v>
      </c>
      <c r="D46" s="30">
        <v>6365</v>
      </c>
      <c r="E46" s="6">
        <f t="shared" ref="E46:E57" si="5">SUM(C46:D46)</f>
        <v>7110</v>
      </c>
      <c r="F46" s="23"/>
      <c r="G46" s="35">
        <v>0.2757</v>
      </c>
      <c r="H46" s="35">
        <v>0.96350000000000002</v>
      </c>
      <c r="I46" s="16">
        <v>0.747</v>
      </c>
      <c r="J46" s="1"/>
      <c r="K46" s="32">
        <v>0.57847222222222217</v>
      </c>
      <c r="L46" s="32">
        <v>0.12222222222222223</v>
      </c>
      <c r="M46" s="25">
        <f>N46*I46</f>
        <v>0.20983437499999999</v>
      </c>
      <c r="N46" s="29">
        <v>0.28090277777777778</v>
      </c>
      <c r="O46" s="5"/>
    </row>
    <row r="47" spans="2:18" ht="15.75" customHeight="1" x14ac:dyDescent="0.25">
      <c r="B47" s="9" t="s">
        <v>8</v>
      </c>
      <c r="C47" s="31">
        <v>832</v>
      </c>
      <c r="D47" s="31">
        <v>6263</v>
      </c>
      <c r="E47" s="6">
        <f t="shared" si="5"/>
        <v>7095</v>
      </c>
      <c r="F47" s="23"/>
      <c r="G47" s="36">
        <v>0.30080000000000001</v>
      </c>
      <c r="H47" s="36">
        <v>0.96230000000000004</v>
      </c>
      <c r="I47" s="16">
        <v>0.75580000000000003</v>
      </c>
      <c r="J47" s="1"/>
      <c r="K47" s="32">
        <v>0.53402777777777777</v>
      </c>
      <c r="L47" s="32">
        <v>0.12986111111111112</v>
      </c>
      <c r="M47" s="25">
        <f t="shared" ref="M47:M56" si="6">N47*I47</f>
        <v>0.21073173611111112</v>
      </c>
      <c r="N47" s="27">
        <v>0.27881944444444445</v>
      </c>
      <c r="O47" s="5"/>
    </row>
    <row r="48" spans="2:18" ht="15.75" customHeight="1" x14ac:dyDescent="0.25">
      <c r="B48" s="9" t="s">
        <v>9</v>
      </c>
      <c r="C48" s="31">
        <v>1208</v>
      </c>
      <c r="D48" s="31">
        <v>8914</v>
      </c>
      <c r="E48" s="6">
        <f t="shared" si="5"/>
        <v>10122</v>
      </c>
      <c r="F48" s="23"/>
      <c r="G48" s="36">
        <v>0.35489999999999999</v>
      </c>
      <c r="H48" s="36">
        <v>6.5299999999999997E-2</v>
      </c>
      <c r="I48" s="16">
        <v>0.78490000000000004</v>
      </c>
      <c r="J48" s="1"/>
      <c r="K48" s="32">
        <v>0.52013888888888882</v>
      </c>
      <c r="L48" s="32">
        <v>0.17152777777777775</v>
      </c>
      <c r="M48" s="25">
        <f t="shared" si="6"/>
        <v>0.24664392361111112</v>
      </c>
      <c r="N48" s="27">
        <v>0.3142361111111111</v>
      </c>
      <c r="R48" s="5"/>
    </row>
    <row r="49" spans="2:18" ht="15.75" customHeight="1" x14ac:dyDescent="0.25">
      <c r="B49" s="9" t="s">
        <v>10</v>
      </c>
      <c r="C49" s="31">
        <v>1061</v>
      </c>
      <c r="D49" s="31">
        <v>7914</v>
      </c>
      <c r="E49" s="6">
        <f t="shared" si="5"/>
        <v>8975</v>
      </c>
      <c r="F49" s="23"/>
      <c r="G49" s="36">
        <v>0.3705</v>
      </c>
      <c r="H49" s="36">
        <v>0.96679999999999999</v>
      </c>
      <c r="I49" s="16">
        <v>0.79659999999999997</v>
      </c>
      <c r="J49" s="1"/>
      <c r="K49" s="32">
        <v>0.52013888888888882</v>
      </c>
      <c r="L49" s="32">
        <v>0.15763888888888888</v>
      </c>
      <c r="M49" s="26">
        <f t="shared" si="6"/>
        <v>0.22653312499999997</v>
      </c>
      <c r="N49" s="27">
        <v>0.28437499999999999</v>
      </c>
      <c r="R49" s="5"/>
    </row>
    <row r="50" spans="2:18" ht="15.75" customHeight="1" x14ac:dyDescent="0.25">
      <c r="B50" s="9" t="s">
        <v>11</v>
      </c>
      <c r="C50" s="31">
        <v>1040</v>
      </c>
      <c r="D50" s="31">
        <v>8171</v>
      </c>
      <c r="E50" s="6">
        <f t="shared" si="5"/>
        <v>9211</v>
      </c>
      <c r="F50" s="23"/>
      <c r="G50" s="36">
        <v>0.34439999999999998</v>
      </c>
      <c r="H50" s="36">
        <v>0.97629999999999995</v>
      </c>
      <c r="I50" s="16">
        <v>0.7923</v>
      </c>
      <c r="J50" s="1"/>
      <c r="K50" s="32">
        <v>0.51388888888888895</v>
      </c>
      <c r="L50" s="32">
        <v>0.1361111111111111</v>
      </c>
      <c r="M50" s="26">
        <f t="shared" si="6"/>
        <v>0.25006968749999997</v>
      </c>
      <c r="N50" s="27">
        <v>0.31562499999999999</v>
      </c>
      <c r="R50" s="5"/>
    </row>
    <row r="51" spans="2:18" ht="15.75" customHeight="1" x14ac:dyDescent="0.25">
      <c r="B51" s="9" t="s">
        <v>12</v>
      </c>
      <c r="C51" s="31">
        <v>1092</v>
      </c>
      <c r="D51" s="31">
        <v>7759</v>
      </c>
      <c r="E51" s="6">
        <f t="shared" si="5"/>
        <v>8851</v>
      </c>
      <c r="F51" s="23"/>
      <c r="G51" s="36">
        <v>0.3488</v>
      </c>
      <c r="H51" s="36">
        <v>0.97009999999999996</v>
      </c>
      <c r="I51" s="16">
        <v>0.77490000000000003</v>
      </c>
      <c r="J51" s="1"/>
      <c r="K51" s="32">
        <v>0.47222222222222227</v>
      </c>
      <c r="L51" s="32">
        <v>0.13333333333333333</v>
      </c>
      <c r="M51" s="26">
        <f t="shared" si="6"/>
        <v>0.22520531249999998</v>
      </c>
      <c r="N51" s="27">
        <v>0.29062499999999997</v>
      </c>
    </row>
    <row r="52" spans="2:18" ht="15.75" customHeight="1" x14ac:dyDescent="0.25">
      <c r="B52" s="9" t="s">
        <v>13</v>
      </c>
      <c r="C52" s="31">
        <v>1065</v>
      </c>
      <c r="D52" s="31">
        <v>7844</v>
      </c>
      <c r="E52" s="6">
        <f t="shared" si="5"/>
        <v>8909</v>
      </c>
      <c r="F52" s="23"/>
      <c r="G52" s="36">
        <v>0.34233000000000002</v>
      </c>
      <c r="H52" s="36">
        <v>0.96423000000000003</v>
      </c>
      <c r="I52" s="16">
        <v>0.78203999999999996</v>
      </c>
      <c r="J52" s="1"/>
      <c r="K52" s="32">
        <v>0.4916666666666667</v>
      </c>
      <c r="L52" s="32">
        <v>0.15347222222222223</v>
      </c>
      <c r="M52" s="25">
        <f t="shared" si="6"/>
        <v>0.266382375</v>
      </c>
      <c r="N52" s="27">
        <v>0.34062500000000001</v>
      </c>
    </row>
    <row r="53" spans="2:18" ht="15.75" customHeight="1" x14ac:dyDescent="0.25">
      <c r="B53" s="10" t="s">
        <v>14</v>
      </c>
      <c r="C53" s="31">
        <v>1384</v>
      </c>
      <c r="D53" s="31">
        <v>8022</v>
      </c>
      <c r="E53" s="6">
        <f>SUM(C53:D53)</f>
        <v>9406</v>
      </c>
      <c r="F53" s="23"/>
      <c r="G53" s="36">
        <v>0.37958999999999998</v>
      </c>
      <c r="H53" s="36">
        <v>0.97319</v>
      </c>
      <c r="I53" s="16">
        <v>0.77961000000000003</v>
      </c>
      <c r="J53" s="1"/>
      <c r="K53" s="32">
        <v>0.4604166666666667</v>
      </c>
      <c r="L53" s="32">
        <v>0.12986111111111112</v>
      </c>
      <c r="M53" s="25">
        <f t="shared" si="6"/>
        <v>0.27367559375000006</v>
      </c>
      <c r="N53" s="27">
        <v>0.3510416666666667</v>
      </c>
    </row>
    <row r="54" spans="2:18" ht="15.75" customHeight="1" x14ac:dyDescent="0.25">
      <c r="B54" s="9" t="s">
        <v>15</v>
      </c>
      <c r="C54" s="31">
        <v>1187</v>
      </c>
      <c r="D54" s="31">
        <v>6427</v>
      </c>
      <c r="E54" s="6">
        <f t="shared" si="5"/>
        <v>7614</v>
      </c>
      <c r="F54" s="23"/>
      <c r="G54" s="36">
        <v>0.34099000000000002</v>
      </c>
      <c r="H54" s="36">
        <v>0.96096999999999999</v>
      </c>
      <c r="I54" s="16">
        <v>0.73629</v>
      </c>
      <c r="J54" s="1"/>
      <c r="K54" s="32">
        <v>0.48194444444444445</v>
      </c>
      <c r="L54" s="32">
        <v>0.12986111111111112</v>
      </c>
      <c r="M54" s="25">
        <f t="shared" si="6"/>
        <v>0.25795715624999999</v>
      </c>
      <c r="N54" s="27">
        <v>0.3503472222222222</v>
      </c>
    </row>
    <row r="55" spans="2:18" ht="15.75" customHeight="1" x14ac:dyDescent="0.25">
      <c r="B55" s="9" t="s">
        <v>16</v>
      </c>
      <c r="C55" s="31">
        <v>1148</v>
      </c>
      <c r="D55" s="31">
        <v>7253</v>
      </c>
      <c r="E55" s="6">
        <f t="shared" si="5"/>
        <v>8401</v>
      </c>
      <c r="F55" s="23"/>
      <c r="G55" s="36">
        <v>0.30043999999999998</v>
      </c>
      <c r="H55" s="36">
        <v>0.96913000000000005</v>
      </c>
      <c r="I55" s="16">
        <v>0.72774000000000005</v>
      </c>
      <c r="J55" s="1"/>
      <c r="K55" s="32">
        <v>0.51041666666666663</v>
      </c>
      <c r="L55" s="32">
        <v>0.14444444444444446</v>
      </c>
      <c r="M55" s="25">
        <f t="shared" si="6"/>
        <v>0.26228962500000003</v>
      </c>
      <c r="N55" s="27">
        <v>0.36041666666666666</v>
      </c>
    </row>
    <row r="56" spans="2:18" ht="15.75" customHeight="1" x14ac:dyDescent="0.25">
      <c r="B56" s="9" t="s">
        <v>17</v>
      </c>
      <c r="C56" s="30"/>
      <c r="D56" s="30"/>
      <c r="E56" s="6">
        <f t="shared" si="5"/>
        <v>0</v>
      </c>
      <c r="F56" s="23"/>
      <c r="G56" s="35"/>
      <c r="H56" s="35"/>
      <c r="I56" s="16"/>
      <c r="J56" s="1"/>
      <c r="K56" s="34"/>
      <c r="L56" s="34"/>
      <c r="M56" s="25">
        <f t="shared" si="6"/>
        <v>0</v>
      </c>
      <c r="N56" s="27">
        <v>0.40208333333333302</v>
      </c>
    </row>
    <row r="57" spans="2:18" ht="18" customHeight="1" x14ac:dyDescent="0.25">
      <c r="B57" s="9" t="s">
        <v>18</v>
      </c>
      <c r="C57" s="31"/>
      <c r="D57" s="31"/>
      <c r="E57" s="6">
        <f t="shared" si="5"/>
        <v>0</v>
      </c>
      <c r="F57" s="23"/>
      <c r="G57" s="36"/>
      <c r="H57" s="36"/>
      <c r="I57" s="17"/>
      <c r="J57" s="1"/>
      <c r="K57" s="32"/>
      <c r="L57" s="32"/>
      <c r="M57" s="25">
        <f>N57*I57</f>
        <v>0</v>
      </c>
      <c r="N57" s="27">
        <v>0.44374999999999998</v>
      </c>
    </row>
    <row r="58" spans="2:18" ht="15.75" customHeight="1" x14ac:dyDescent="0.2">
      <c r="B58" s="11" t="s">
        <v>6</v>
      </c>
      <c r="C58" s="6">
        <f>SUM(C46:C57)</f>
        <v>10762</v>
      </c>
      <c r="D58" s="6">
        <f>SUM(D46:D57)</f>
        <v>74932</v>
      </c>
      <c r="E58" s="6">
        <f>SUM(C58:D58)</f>
        <v>85694</v>
      </c>
      <c r="F58" s="1"/>
      <c r="G58" s="1"/>
      <c r="H58" s="1"/>
      <c r="I58" s="1"/>
      <c r="J58" s="1"/>
      <c r="K58" s="1"/>
      <c r="L58" s="1"/>
      <c r="M58" s="3"/>
      <c r="N58" s="15"/>
    </row>
    <row r="59" spans="2:18" ht="15.75" customHeight="1" x14ac:dyDescent="0.2"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</row>
  </sheetData>
  <mergeCells count="21">
    <mergeCell ref="B1:M1"/>
    <mergeCell ref="B4:M4"/>
    <mergeCell ref="G22:H22"/>
    <mergeCell ref="C6:E6"/>
    <mergeCell ref="B5:M5"/>
    <mergeCell ref="B2:M2"/>
    <mergeCell ref="B59:M59"/>
    <mergeCell ref="G6:I6"/>
    <mergeCell ref="K6:M6"/>
    <mergeCell ref="K44:M44"/>
    <mergeCell ref="G44:I44"/>
    <mergeCell ref="C44:E44"/>
    <mergeCell ref="B44:B45"/>
    <mergeCell ref="B39:M39"/>
    <mergeCell ref="B42:M42"/>
    <mergeCell ref="B40:M40"/>
    <mergeCell ref="B6:B7"/>
    <mergeCell ref="B37:M38"/>
    <mergeCell ref="I21:M35"/>
    <mergeCell ref="C22:E22"/>
    <mergeCell ref="B22:B23"/>
  </mergeCells>
  <phoneticPr fontId="0" type="noConversion"/>
  <printOptions horizontalCentered="1"/>
  <pageMargins left="0.17" right="0.16" top="0.59055118110236227" bottom="0.59055118110236227" header="0.51181102362204722" footer="0.51181102362204722"/>
  <pageSetup paperSize="9" scale="85" orientation="landscape" horizontalDpi="4294967293" verticalDpi="300" r:id="rId1"/>
  <headerFooter alignWithMargins="0">
    <oddFooter>&amp;CPreparado por Márcio Pereira TI-URA &amp;D&amp;RPágina &amp;P</oddFooter>
  </headerFooter>
  <ignoredErrors>
    <ignoredError sqref="I8:I15 E8:E9 E11:E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Estatística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Cristian Matheus Sasso Portella</cp:lastModifiedBy>
  <cp:lastPrinted>2012-10-01T14:29:56Z</cp:lastPrinted>
  <dcterms:created xsi:type="dcterms:W3CDTF">2003-12-27T11:09:39Z</dcterms:created>
  <dcterms:modified xsi:type="dcterms:W3CDTF">2023-11-21T22:30:40Z</dcterms:modified>
</cp:coreProperties>
</file>